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rtinezg\Desktop\Estadistica para publicar\"/>
    </mc:Choice>
  </mc:AlternateContent>
  <bookViews>
    <workbookView xWindow="0" yWindow="0" windowWidth="20490" windowHeight="7650" firstSheet="2" activeTab="3"/>
  </bookViews>
  <sheets>
    <sheet name="ESTADISTICA 2017 I" sheetId="1" r:id="rId1"/>
    <sheet name="RESUMEN AREA CULTURA 2017 I " sheetId="2" r:id="rId2"/>
    <sheet name="RESUMEN AREA DEPORTE 2017 I" sheetId="3" r:id="rId3"/>
    <sheet name="RESUMEN AREA DE SALUD 2017 I" sheetId="4" r:id="rId4"/>
  </sheets>
  <externalReferences>
    <externalReference r:id="rId5"/>
    <externalReference r:id="rId6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0" i="4" l="1"/>
  <c r="C668" i="4"/>
  <c r="C667" i="4"/>
  <c r="C665" i="4"/>
  <c r="C664" i="4"/>
  <c r="C663" i="4"/>
  <c r="C662" i="4"/>
  <c r="C670" i="4" s="1"/>
  <c r="H10" i="4" s="1"/>
  <c r="C659" i="4"/>
  <c r="C657" i="4"/>
  <c r="C656" i="4"/>
  <c r="C655" i="4"/>
  <c r="C654" i="4"/>
  <c r="C653" i="4"/>
  <c r="C652" i="4"/>
  <c r="C660" i="4" s="1"/>
  <c r="H9" i="4" s="1"/>
  <c r="C649" i="4"/>
  <c r="C648" i="4"/>
  <c r="C647" i="4"/>
  <c r="C646" i="4"/>
  <c r="C645" i="4"/>
  <c r="C643" i="4"/>
  <c r="C642" i="4"/>
  <c r="C650" i="4" s="1"/>
  <c r="H8" i="4" s="1"/>
  <c r="C639" i="4"/>
  <c r="C640" i="4" s="1"/>
  <c r="H7" i="4" s="1"/>
  <c r="C630" i="4"/>
  <c r="C620" i="4"/>
  <c r="C610" i="4"/>
  <c r="C600" i="4"/>
  <c r="C590" i="4"/>
  <c r="C580" i="4"/>
  <c r="C570" i="4"/>
  <c r="C560" i="4"/>
  <c r="C550" i="4"/>
  <c r="C540" i="4"/>
  <c r="C530" i="4"/>
  <c r="C520" i="4"/>
  <c r="C510" i="4"/>
  <c r="C500" i="4"/>
  <c r="C490" i="4"/>
  <c r="C480" i="4"/>
  <c r="C470" i="4"/>
  <c r="C460" i="4"/>
  <c r="C450" i="4"/>
  <c r="C440" i="4"/>
  <c r="C430" i="4"/>
  <c r="C420" i="4"/>
  <c r="C410" i="4"/>
  <c r="C400" i="4"/>
  <c r="C390" i="4"/>
  <c r="C380" i="4"/>
  <c r="C370" i="4"/>
  <c r="C360" i="4"/>
  <c r="C350" i="4"/>
  <c r="C340" i="4"/>
  <c r="C329" i="4"/>
  <c r="C330" i="4" s="1"/>
  <c r="C320" i="4"/>
  <c r="C310" i="4"/>
  <c r="C300" i="4"/>
  <c r="C290" i="4"/>
  <c r="C279" i="4"/>
  <c r="C280" i="4" s="1"/>
  <c r="H5" i="4" s="1"/>
  <c r="C239" i="4"/>
  <c r="C240" i="4" s="1"/>
  <c r="C229" i="4"/>
  <c r="C230" i="4" s="1"/>
  <c r="C219" i="4"/>
  <c r="C220" i="4" s="1"/>
  <c r="C209" i="4"/>
  <c r="C210" i="4" s="1"/>
  <c r="C199" i="4"/>
  <c r="C200" i="4" s="1"/>
  <c r="C189" i="4"/>
  <c r="C190" i="4" s="1"/>
  <c r="C180" i="4"/>
  <c r="C170" i="4"/>
  <c r="C169" i="4"/>
  <c r="C160" i="4"/>
  <c r="C159" i="4"/>
  <c r="C150" i="4"/>
  <c r="C149" i="4"/>
  <c r="C140" i="4"/>
  <c r="C139" i="4"/>
  <c r="C130" i="4"/>
  <c r="C129" i="4"/>
  <c r="C120" i="4"/>
  <c r="C119" i="4"/>
  <c r="C110" i="4"/>
  <c r="C109" i="4"/>
  <c r="C100" i="4"/>
  <c r="C99" i="4"/>
  <c r="C90" i="4"/>
  <c r="C89" i="4"/>
  <c r="C80" i="4"/>
  <c r="C79" i="4"/>
  <c r="C70" i="4"/>
  <c r="C69" i="4"/>
  <c r="C60" i="4"/>
  <c r="C59" i="4"/>
  <c r="C50" i="4"/>
  <c r="C39" i="4"/>
  <c r="C40" i="4" s="1"/>
  <c r="C29" i="4"/>
  <c r="C30" i="4" s="1"/>
  <c r="C20" i="4"/>
  <c r="H11" i="4"/>
  <c r="C9" i="4"/>
  <c r="C10" i="4" s="1"/>
  <c r="H6" i="4"/>
  <c r="E1386" i="3"/>
  <c r="D1386" i="3"/>
  <c r="C1386" i="3"/>
  <c r="J12" i="3" s="1"/>
  <c r="M12" i="3" s="1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86" i="3" s="1"/>
  <c r="E1365" i="3"/>
  <c r="L11" i="3" s="1"/>
  <c r="M11" i="3" s="1"/>
  <c r="D1365" i="3"/>
  <c r="C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65" i="3" s="1"/>
  <c r="E1344" i="3"/>
  <c r="D1344" i="3"/>
  <c r="C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44" i="3" s="1"/>
  <c r="E1323" i="3"/>
  <c r="L9" i="3" s="1"/>
  <c r="D1323" i="3"/>
  <c r="C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23" i="3" s="1"/>
  <c r="E1302" i="3"/>
  <c r="D1302" i="3"/>
  <c r="C1302" i="3"/>
  <c r="J8" i="3" s="1"/>
  <c r="M8" i="3" s="1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302" i="3" s="1"/>
  <c r="E1281" i="3"/>
  <c r="D1281" i="3"/>
  <c r="C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81" i="3" s="1"/>
  <c r="E1260" i="3"/>
  <c r="D1260" i="3"/>
  <c r="C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60" i="3" s="1"/>
  <c r="E1239" i="3"/>
  <c r="D1239" i="3"/>
  <c r="C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39" i="3" s="1"/>
  <c r="E1218" i="3"/>
  <c r="D1218" i="3"/>
  <c r="C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218" i="3" s="1"/>
  <c r="E1197" i="3"/>
  <c r="D1197" i="3"/>
  <c r="C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97" i="3" s="1"/>
  <c r="E1176" i="3"/>
  <c r="D1176" i="3"/>
  <c r="C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76" i="3" s="1"/>
  <c r="E1155" i="3"/>
  <c r="D1155" i="3"/>
  <c r="C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55" i="3" s="1"/>
  <c r="E1134" i="3"/>
  <c r="D1134" i="3"/>
  <c r="C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34" i="3" s="1"/>
  <c r="E1113" i="3"/>
  <c r="D1113" i="3"/>
  <c r="C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113" i="3" s="1"/>
  <c r="E1092" i="3"/>
  <c r="D1092" i="3"/>
  <c r="C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92" i="3" s="1"/>
  <c r="E1071" i="3"/>
  <c r="D1071" i="3"/>
  <c r="C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71" i="3" s="1"/>
  <c r="E1050" i="3"/>
  <c r="D1050" i="3"/>
  <c r="C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1036" i="3"/>
  <c r="F1035" i="3"/>
  <c r="F1034" i="3"/>
  <c r="F1033" i="3"/>
  <c r="F1032" i="3"/>
  <c r="F1050" i="3" s="1"/>
  <c r="E1029" i="3"/>
  <c r="D1029" i="3"/>
  <c r="C1029" i="3"/>
  <c r="F1028" i="3"/>
  <c r="F1027" i="3"/>
  <c r="F1026" i="3"/>
  <c r="F1025" i="3"/>
  <c r="F1024" i="3"/>
  <c r="F1023" i="3"/>
  <c r="F1022" i="3"/>
  <c r="F1021" i="3"/>
  <c r="F1020" i="3"/>
  <c r="F1019" i="3"/>
  <c r="F1018" i="3"/>
  <c r="F1017" i="3"/>
  <c r="F1016" i="3"/>
  <c r="F1015" i="3"/>
  <c r="F1014" i="3"/>
  <c r="F1013" i="3"/>
  <c r="F1012" i="3"/>
  <c r="F1011" i="3"/>
  <c r="F1029" i="3" s="1"/>
  <c r="E1008" i="3"/>
  <c r="D1008" i="3"/>
  <c r="C1008" i="3"/>
  <c r="F1007" i="3"/>
  <c r="F1006" i="3"/>
  <c r="F1005" i="3"/>
  <c r="F1004" i="3"/>
  <c r="F1003" i="3"/>
  <c r="F1002" i="3"/>
  <c r="F1001" i="3"/>
  <c r="F1000" i="3"/>
  <c r="F999" i="3"/>
  <c r="F998" i="3"/>
  <c r="F997" i="3"/>
  <c r="F996" i="3"/>
  <c r="F995" i="3"/>
  <c r="F994" i="3"/>
  <c r="F993" i="3"/>
  <c r="F992" i="3"/>
  <c r="F991" i="3"/>
  <c r="F990" i="3"/>
  <c r="F1008" i="3" s="1"/>
  <c r="E987" i="3"/>
  <c r="D987" i="3"/>
  <c r="C987" i="3"/>
  <c r="F986" i="3"/>
  <c r="F985" i="3"/>
  <c r="F984" i="3"/>
  <c r="F983" i="3"/>
  <c r="F982" i="3"/>
  <c r="F981" i="3"/>
  <c r="F980" i="3"/>
  <c r="F979" i="3"/>
  <c r="F978" i="3"/>
  <c r="F977" i="3"/>
  <c r="F976" i="3"/>
  <c r="F975" i="3"/>
  <c r="F974" i="3"/>
  <c r="F973" i="3"/>
  <c r="F972" i="3"/>
  <c r="F971" i="3"/>
  <c r="F970" i="3"/>
  <c r="F969" i="3"/>
  <c r="F987" i="3" s="1"/>
  <c r="E966" i="3"/>
  <c r="D966" i="3"/>
  <c r="C966" i="3"/>
  <c r="F965" i="3"/>
  <c r="F964" i="3"/>
  <c r="F963" i="3"/>
  <c r="F962" i="3"/>
  <c r="F961" i="3"/>
  <c r="F960" i="3"/>
  <c r="F959" i="3"/>
  <c r="F958" i="3"/>
  <c r="F957" i="3"/>
  <c r="F956" i="3"/>
  <c r="F955" i="3"/>
  <c r="F954" i="3"/>
  <c r="F953" i="3"/>
  <c r="F952" i="3"/>
  <c r="F951" i="3"/>
  <c r="F950" i="3"/>
  <c r="F949" i="3"/>
  <c r="F948" i="3"/>
  <c r="F966" i="3" s="1"/>
  <c r="E945" i="3"/>
  <c r="L7" i="3" s="1"/>
  <c r="D945" i="3"/>
  <c r="C945" i="3"/>
  <c r="F944" i="3"/>
  <c r="F943" i="3"/>
  <c r="F942" i="3"/>
  <c r="F941" i="3"/>
  <c r="F940" i="3"/>
  <c r="F939" i="3"/>
  <c r="F938" i="3"/>
  <c r="F937" i="3"/>
  <c r="F936" i="3"/>
  <c r="F935" i="3"/>
  <c r="F934" i="3"/>
  <c r="F933" i="3"/>
  <c r="F932" i="3"/>
  <c r="F931" i="3"/>
  <c r="F930" i="3"/>
  <c r="F929" i="3"/>
  <c r="F928" i="3"/>
  <c r="F927" i="3"/>
  <c r="F945" i="3" s="1"/>
  <c r="E924" i="3"/>
  <c r="D924" i="3"/>
  <c r="C924" i="3"/>
  <c r="J7" i="3" s="1"/>
  <c r="F923" i="3"/>
  <c r="F922" i="3"/>
  <c r="F921" i="3"/>
  <c r="F920" i="3"/>
  <c r="F919" i="3"/>
  <c r="F918" i="3"/>
  <c r="F917" i="3"/>
  <c r="F916" i="3"/>
  <c r="F915" i="3"/>
  <c r="F914" i="3"/>
  <c r="F913" i="3"/>
  <c r="F912" i="3"/>
  <c r="F911" i="3"/>
  <c r="F910" i="3"/>
  <c r="F909" i="3"/>
  <c r="F908" i="3"/>
  <c r="F907" i="3"/>
  <c r="F906" i="3"/>
  <c r="F924" i="3" s="1"/>
  <c r="E903" i="3"/>
  <c r="D903" i="3"/>
  <c r="C903" i="3"/>
  <c r="F902" i="3"/>
  <c r="F901" i="3"/>
  <c r="F900" i="3"/>
  <c r="F899" i="3"/>
  <c r="F898" i="3"/>
  <c r="F897" i="3"/>
  <c r="F896" i="3"/>
  <c r="F895" i="3"/>
  <c r="F894" i="3"/>
  <c r="F893" i="3"/>
  <c r="F892" i="3"/>
  <c r="F891" i="3"/>
  <c r="F890" i="3"/>
  <c r="F889" i="3"/>
  <c r="F888" i="3"/>
  <c r="F887" i="3"/>
  <c r="F886" i="3"/>
  <c r="F885" i="3"/>
  <c r="F903" i="3" s="1"/>
  <c r="E882" i="3"/>
  <c r="D882" i="3"/>
  <c r="C882" i="3"/>
  <c r="F881" i="3"/>
  <c r="F880" i="3"/>
  <c r="F879" i="3"/>
  <c r="F878" i="3"/>
  <c r="F877" i="3"/>
  <c r="F876" i="3"/>
  <c r="F875" i="3"/>
  <c r="F874" i="3"/>
  <c r="F873" i="3"/>
  <c r="F872" i="3"/>
  <c r="F871" i="3"/>
  <c r="F870" i="3"/>
  <c r="F869" i="3"/>
  <c r="F868" i="3"/>
  <c r="F867" i="3"/>
  <c r="F866" i="3"/>
  <c r="F865" i="3"/>
  <c r="F864" i="3"/>
  <c r="F882" i="3" s="1"/>
  <c r="E861" i="3"/>
  <c r="D861" i="3"/>
  <c r="C861" i="3"/>
  <c r="F860" i="3"/>
  <c r="F859" i="3"/>
  <c r="F858" i="3"/>
  <c r="F857" i="3"/>
  <c r="F856" i="3"/>
  <c r="F855" i="3"/>
  <c r="F854" i="3"/>
  <c r="F853" i="3"/>
  <c r="F852" i="3"/>
  <c r="F851" i="3"/>
  <c r="F850" i="3"/>
  <c r="F849" i="3"/>
  <c r="F848" i="3"/>
  <c r="F847" i="3"/>
  <c r="F846" i="3"/>
  <c r="F845" i="3"/>
  <c r="F844" i="3"/>
  <c r="F843" i="3"/>
  <c r="F861" i="3" s="1"/>
  <c r="E840" i="3"/>
  <c r="D840" i="3"/>
  <c r="C840" i="3"/>
  <c r="F839" i="3"/>
  <c r="F838" i="3"/>
  <c r="F837" i="3"/>
  <c r="F836" i="3"/>
  <c r="F835" i="3"/>
  <c r="F834" i="3"/>
  <c r="F833" i="3"/>
  <c r="F832" i="3"/>
  <c r="F831" i="3"/>
  <c r="F830" i="3"/>
  <c r="F829" i="3"/>
  <c r="F828" i="3"/>
  <c r="F827" i="3"/>
  <c r="F826" i="3"/>
  <c r="F825" i="3"/>
  <c r="F824" i="3"/>
  <c r="F823" i="3"/>
  <c r="F822" i="3"/>
  <c r="F840" i="3" s="1"/>
  <c r="E819" i="3"/>
  <c r="D819" i="3"/>
  <c r="C819" i="3"/>
  <c r="F818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F805" i="3"/>
  <c r="F804" i="3"/>
  <c r="F803" i="3"/>
  <c r="F802" i="3"/>
  <c r="F801" i="3"/>
  <c r="F819" i="3" s="1"/>
  <c r="E798" i="3"/>
  <c r="D798" i="3"/>
  <c r="C798" i="3"/>
  <c r="F797" i="3"/>
  <c r="F796" i="3"/>
  <c r="F795" i="3"/>
  <c r="F794" i="3"/>
  <c r="F793" i="3"/>
  <c r="F792" i="3"/>
  <c r="F791" i="3"/>
  <c r="F790" i="3"/>
  <c r="F789" i="3"/>
  <c r="F788" i="3"/>
  <c r="F787" i="3"/>
  <c r="F786" i="3"/>
  <c r="F785" i="3"/>
  <c r="F784" i="3"/>
  <c r="F783" i="3"/>
  <c r="F782" i="3"/>
  <c r="F781" i="3"/>
  <c r="F780" i="3"/>
  <c r="F798" i="3" s="1"/>
  <c r="E777" i="3"/>
  <c r="D777" i="3"/>
  <c r="C777" i="3"/>
  <c r="F776" i="3"/>
  <c r="F775" i="3"/>
  <c r="F774" i="3"/>
  <c r="F773" i="3"/>
  <c r="F772" i="3"/>
  <c r="F771" i="3"/>
  <c r="F770" i="3"/>
  <c r="F769" i="3"/>
  <c r="F768" i="3"/>
  <c r="F767" i="3"/>
  <c r="F766" i="3"/>
  <c r="F765" i="3"/>
  <c r="F764" i="3"/>
  <c r="F763" i="3"/>
  <c r="F762" i="3"/>
  <c r="F761" i="3"/>
  <c r="F760" i="3"/>
  <c r="F759" i="3"/>
  <c r="F777" i="3" s="1"/>
  <c r="E756" i="3"/>
  <c r="D756" i="3"/>
  <c r="C756" i="3"/>
  <c r="F755" i="3"/>
  <c r="F754" i="3"/>
  <c r="F753" i="3"/>
  <c r="F752" i="3"/>
  <c r="F751" i="3"/>
  <c r="F750" i="3"/>
  <c r="F749" i="3"/>
  <c r="F748" i="3"/>
  <c r="F747" i="3"/>
  <c r="F746" i="3"/>
  <c r="F745" i="3"/>
  <c r="F744" i="3"/>
  <c r="F743" i="3"/>
  <c r="F742" i="3"/>
  <c r="F741" i="3"/>
  <c r="F740" i="3"/>
  <c r="F739" i="3"/>
  <c r="F738" i="3"/>
  <c r="F756" i="3" s="1"/>
  <c r="E735" i="3"/>
  <c r="D735" i="3"/>
  <c r="C735" i="3"/>
  <c r="F734" i="3"/>
  <c r="F733" i="3"/>
  <c r="F732" i="3"/>
  <c r="F731" i="3"/>
  <c r="F730" i="3"/>
  <c r="F729" i="3"/>
  <c r="F728" i="3"/>
  <c r="F727" i="3"/>
  <c r="F726" i="3"/>
  <c r="F725" i="3"/>
  <c r="F724" i="3"/>
  <c r="F723" i="3"/>
  <c r="F722" i="3"/>
  <c r="F721" i="3"/>
  <c r="F720" i="3"/>
  <c r="F719" i="3"/>
  <c r="F718" i="3"/>
  <c r="F717" i="3"/>
  <c r="F735" i="3" s="1"/>
  <c r="E714" i="3"/>
  <c r="D714" i="3"/>
  <c r="C714" i="3"/>
  <c r="F713" i="3"/>
  <c r="F712" i="3"/>
  <c r="F711" i="3"/>
  <c r="F710" i="3"/>
  <c r="F709" i="3"/>
  <c r="F708" i="3"/>
  <c r="F707" i="3"/>
  <c r="F706" i="3"/>
  <c r="F705" i="3"/>
  <c r="F704" i="3"/>
  <c r="F703" i="3"/>
  <c r="F702" i="3"/>
  <c r="F701" i="3"/>
  <c r="F700" i="3"/>
  <c r="F699" i="3"/>
  <c r="F698" i="3"/>
  <c r="F697" i="3"/>
  <c r="F696" i="3"/>
  <c r="F714" i="3" s="1"/>
  <c r="E693" i="3"/>
  <c r="D693" i="3"/>
  <c r="C693" i="3"/>
  <c r="F692" i="3"/>
  <c r="F691" i="3"/>
  <c r="F690" i="3"/>
  <c r="F689" i="3"/>
  <c r="F688" i="3"/>
  <c r="F687" i="3"/>
  <c r="F686" i="3"/>
  <c r="F685" i="3"/>
  <c r="F684" i="3"/>
  <c r="F683" i="3"/>
  <c r="F682" i="3"/>
  <c r="F681" i="3"/>
  <c r="F680" i="3"/>
  <c r="F679" i="3"/>
  <c r="F678" i="3"/>
  <c r="F677" i="3"/>
  <c r="F676" i="3"/>
  <c r="F675" i="3"/>
  <c r="F693" i="3" s="1"/>
  <c r="E672" i="3"/>
  <c r="D672" i="3"/>
  <c r="C672" i="3"/>
  <c r="F671" i="3"/>
  <c r="F670" i="3"/>
  <c r="F669" i="3"/>
  <c r="F668" i="3"/>
  <c r="F667" i="3"/>
  <c r="F666" i="3"/>
  <c r="F665" i="3"/>
  <c r="F664" i="3"/>
  <c r="F663" i="3"/>
  <c r="F662" i="3"/>
  <c r="F661" i="3"/>
  <c r="F660" i="3"/>
  <c r="F659" i="3"/>
  <c r="F658" i="3"/>
  <c r="F657" i="3"/>
  <c r="F656" i="3"/>
  <c r="F655" i="3"/>
  <c r="F654" i="3"/>
  <c r="F672" i="3" s="1"/>
  <c r="E651" i="3"/>
  <c r="D651" i="3"/>
  <c r="C651" i="3"/>
  <c r="F650" i="3"/>
  <c r="F649" i="3"/>
  <c r="F648" i="3"/>
  <c r="F647" i="3"/>
  <c r="F646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F633" i="3"/>
  <c r="F651" i="3" s="1"/>
  <c r="E630" i="3"/>
  <c r="D630" i="3"/>
  <c r="C630" i="3"/>
  <c r="F629" i="3"/>
  <c r="F628" i="3"/>
  <c r="F627" i="3"/>
  <c r="F626" i="3"/>
  <c r="F625" i="3"/>
  <c r="F624" i="3"/>
  <c r="F623" i="3"/>
  <c r="F622" i="3"/>
  <c r="F621" i="3"/>
  <c r="F620" i="3"/>
  <c r="F619" i="3"/>
  <c r="F618" i="3"/>
  <c r="F617" i="3"/>
  <c r="F616" i="3"/>
  <c r="F615" i="3"/>
  <c r="F614" i="3"/>
  <c r="F613" i="3"/>
  <c r="F612" i="3"/>
  <c r="F630" i="3" s="1"/>
  <c r="E609" i="3"/>
  <c r="D609" i="3"/>
  <c r="C609" i="3"/>
  <c r="F608" i="3"/>
  <c r="F607" i="3"/>
  <c r="F606" i="3"/>
  <c r="F605" i="3"/>
  <c r="F604" i="3"/>
  <c r="F603" i="3"/>
  <c r="F602" i="3"/>
  <c r="F601" i="3"/>
  <c r="F600" i="3"/>
  <c r="F599" i="3"/>
  <c r="F598" i="3"/>
  <c r="F597" i="3"/>
  <c r="F596" i="3"/>
  <c r="F595" i="3"/>
  <c r="F594" i="3"/>
  <c r="F593" i="3"/>
  <c r="F592" i="3"/>
  <c r="F591" i="3"/>
  <c r="F609" i="3" s="1"/>
  <c r="E588" i="3"/>
  <c r="D588" i="3"/>
  <c r="C588" i="3"/>
  <c r="F587" i="3"/>
  <c r="F586" i="3"/>
  <c r="F585" i="3"/>
  <c r="F584" i="3"/>
  <c r="F583" i="3"/>
  <c r="F582" i="3"/>
  <c r="F581" i="3"/>
  <c r="F580" i="3"/>
  <c r="F579" i="3"/>
  <c r="F578" i="3"/>
  <c r="F577" i="3"/>
  <c r="F576" i="3"/>
  <c r="F575" i="3"/>
  <c r="F574" i="3"/>
  <c r="F573" i="3"/>
  <c r="F572" i="3"/>
  <c r="F571" i="3"/>
  <c r="F570" i="3"/>
  <c r="F588" i="3" s="1"/>
  <c r="E567" i="3"/>
  <c r="D567" i="3"/>
  <c r="C567" i="3"/>
  <c r="F566" i="3"/>
  <c r="F565" i="3"/>
  <c r="F564" i="3"/>
  <c r="F563" i="3"/>
  <c r="F562" i="3"/>
  <c r="F561" i="3"/>
  <c r="F560" i="3"/>
  <c r="F559" i="3"/>
  <c r="F558" i="3"/>
  <c r="F557" i="3"/>
  <c r="F556" i="3"/>
  <c r="F555" i="3"/>
  <c r="F554" i="3"/>
  <c r="F553" i="3"/>
  <c r="F552" i="3"/>
  <c r="F551" i="3"/>
  <c r="F550" i="3"/>
  <c r="F549" i="3"/>
  <c r="F567" i="3" s="1"/>
  <c r="E546" i="3"/>
  <c r="D546" i="3"/>
  <c r="C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46" i="3" s="1"/>
  <c r="E525" i="3"/>
  <c r="L6" i="3" s="1"/>
  <c r="D525" i="3"/>
  <c r="C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25" i="3" s="1"/>
  <c r="E504" i="3"/>
  <c r="D504" i="3"/>
  <c r="C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504" i="3" s="1"/>
  <c r="E483" i="3"/>
  <c r="D483" i="3"/>
  <c r="C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83" i="3" s="1"/>
  <c r="E462" i="3"/>
  <c r="D462" i="3"/>
  <c r="C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62" i="3" s="1"/>
  <c r="E441" i="3"/>
  <c r="D441" i="3"/>
  <c r="C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41" i="3" s="1"/>
  <c r="E420" i="3"/>
  <c r="D420" i="3"/>
  <c r="C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20" i="3" s="1"/>
  <c r="E399" i="3"/>
  <c r="D399" i="3"/>
  <c r="C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99" i="3" s="1"/>
  <c r="E378" i="3"/>
  <c r="D378" i="3"/>
  <c r="C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78" i="3" s="1"/>
  <c r="E357" i="3"/>
  <c r="D357" i="3"/>
  <c r="C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57" i="3" s="1"/>
  <c r="E336" i="3"/>
  <c r="D336" i="3"/>
  <c r="C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36" i="3" s="1"/>
  <c r="E315" i="3"/>
  <c r="D315" i="3"/>
  <c r="C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315" i="3" s="1"/>
  <c r="E294" i="3"/>
  <c r="D294" i="3"/>
  <c r="C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94" i="3" s="1"/>
  <c r="E273" i="3"/>
  <c r="D273" i="3"/>
  <c r="C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73" i="3" s="1"/>
  <c r="E252" i="3"/>
  <c r="D252" i="3"/>
  <c r="C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52" i="3" s="1"/>
  <c r="E231" i="3"/>
  <c r="D231" i="3"/>
  <c r="C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31" i="3" s="1"/>
  <c r="E210" i="3"/>
  <c r="D210" i="3"/>
  <c r="C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210" i="3" s="1"/>
  <c r="E189" i="3"/>
  <c r="D189" i="3"/>
  <c r="C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89" i="3" s="1"/>
  <c r="E168" i="3"/>
  <c r="D168" i="3"/>
  <c r="C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68" i="3" s="1"/>
  <c r="E147" i="3"/>
  <c r="D147" i="3"/>
  <c r="C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47" i="3" s="1"/>
  <c r="E126" i="3"/>
  <c r="D126" i="3"/>
  <c r="C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26" i="3" s="1"/>
  <c r="E105" i="3"/>
  <c r="D105" i="3"/>
  <c r="C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105" i="3" s="1"/>
  <c r="E84" i="3"/>
  <c r="D84" i="3"/>
  <c r="C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84" i="3" s="1"/>
  <c r="E63" i="3"/>
  <c r="D63" i="3"/>
  <c r="C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63" i="3" s="1"/>
  <c r="E42" i="3"/>
  <c r="D42" i="3"/>
  <c r="C42" i="3"/>
  <c r="J5" i="3" s="1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42" i="3" s="1"/>
  <c r="E21" i="3"/>
  <c r="L5" i="3" s="1"/>
  <c r="D21" i="3"/>
  <c r="C21" i="3"/>
  <c r="F20" i="3"/>
  <c r="F19" i="3"/>
  <c r="F18" i="3"/>
  <c r="F17" i="3"/>
  <c r="F16" i="3"/>
  <c r="F15" i="3"/>
  <c r="F14" i="3"/>
  <c r="F13" i="3"/>
  <c r="L12" i="3"/>
  <c r="K12" i="3"/>
  <c r="F12" i="3"/>
  <c r="K11" i="3"/>
  <c r="J11" i="3"/>
  <c r="F11" i="3"/>
  <c r="L10" i="3"/>
  <c r="K10" i="3"/>
  <c r="J10" i="3"/>
  <c r="M10" i="3" s="1"/>
  <c r="F10" i="3"/>
  <c r="K9" i="3"/>
  <c r="J9" i="3"/>
  <c r="M9" i="3" s="1"/>
  <c r="F9" i="3"/>
  <c r="L8" i="3"/>
  <c r="K8" i="3"/>
  <c r="F8" i="3"/>
  <c r="K7" i="3"/>
  <c r="F7" i="3"/>
  <c r="K6" i="3"/>
  <c r="J6" i="3"/>
  <c r="M6" i="3" s="1"/>
  <c r="F6" i="3"/>
  <c r="K5" i="3"/>
  <c r="K13" i="3" s="1"/>
  <c r="F5" i="3"/>
  <c r="F4" i="3"/>
  <c r="F3" i="3"/>
  <c r="F21" i="3" s="1"/>
  <c r="E870" i="2"/>
  <c r="D870" i="2"/>
  <c r="C870" i="2"/>
  <c r="I11" i="2" s="1"/>
  <c r="L11" i="2" s="1"/>
  <c r="F869" i="2"/>
  <c r="F868" i="2"/>
  <c r="F867" i="2"/>
  <c r="F866" i="2"/>
  <c r="F865" i="2"/>
  <c r="F864" i="2"/>
  <c r="F863" i="2"/>
  <c r="F862" i="2"/>
  <c r="F861" i="2"/>
  <c r="F860" i="2"/>
  <c r="F859" i="2"/>
  <c r="F858" i="2"/>
  <c r="F857" i="2"/>
  <c r="F870" i="2" s="1"/>
  <c r="E856" i="2"/>
  <c r="D856" i="2"/>
  <c r="J10" i="2" s="1"/>
  <c r="C856" i="2"/>
  <c r="F855" i="2"/>
  <c r="F854" i="2"/>
  <c r="F853" i="2"/>
  <c r="F852" i="2"/>
  <c r="F851" i="2"/>
  <c r="F850" i="2"/>
  <c r="F849" i="2"/>
  <c r="F848" i="2"/>
  <c r="F847" i="2"/>
  <c r="F846" i="2"/>
  <c r="F845" i="2"/>
  <c r="F844" i="2"/>
  <c r="F843" i="2"/>
  <c r="F856" i="2" s="1"/>
  <c r="E842" i="2"/>
  <c r="K9" i="2" s="1"/>
  <c r="D842" i="2"/>
  <c r="C842" i="2"/>
  <c r="F841" i="2"/>
  <c r="F840" i="2"/>
  <c r="F839" i="2"/>
  <c r="F838" i="2"/>
  <c r="F837" i="2"/>
  <c r="F836" i="2"/>
  <c r="F835" i="2"/>
  <c r="F834" i="2"/>
  <c r="F833" i="2"/>
  <c r="F832" i="2"/>
  <c r="F831" i="2"/>
  <c r="F830" i="2"/>
  <c r="F829" i="2"/>
  <c r="F842" i="2" s="1"/>
  <c r="E828" i="2"/>
  <c r="D828" i="2"/>
  <c r="C828" i="2"/>
  <c r="F827" i="2"/>
  <c r="F826" i="2"/>
  <c r="F825" i="2"/>
  <c r="F824" i="2"/>
  <c r="F823" i="2"/>
  <c r="F822" i="2"/>
  <c r="F821" i="2"/>
  <c r="F820" i="2"/>
  <c r="F819" i="2"/>
  <c r="F818" i="2"/>
  <c r="F817" i="2"/>
  <c r="F816" i="2"/>
  <c r="F815" i="2"/>
  <c r="F828" i="2" s="1"/>
  <c r="E814" i="2"/>
  <c r="D814" i="2"/>
  <c r="C814" i="2"/>
  <c r="I7" i="2" s="1"/>
  <c r="L7" i="2" s="1"/>
  <c r="F813" i="2"/>
  <c r="F812" i="2"/>
  <c r="F811" i="2"/>
  <c r="F810" i="2"/>
  <c r="F809" i="2"/>
  <c r="F808" i="2"/>
  <c r="F807" i="2"/>
  <c r="F806" i="2"/>
  <c r="F805" i="2"/>
  <c r="F804" i="2"/>
  <c r="F803" i="2"/>
  <c r="F802" i="2"/>
  <c r="F801" i="2"/>
  <c r="F814" i="2" s="1"/>
  <c r="E800" i="2"/>
  <c r="D800" i="2"/>
  <c r="C800" i="2"/>
  <c r="F799" i="2"/>
  <c r="F798" i="2"/>
  <c r="F797" i="2"/>
  <c r="F796" i="2"/>
  <c r="F795" i="2"/>
  <c r="F794" i="2"/>
  <c r="F793" i="2"/>
  <c r="F792" i="2"/>
  <c r="F791" i="2"/>
  <c r="F790" i="2"/>
  <c r="F789" i="2"/>
  <c r="F788" i="2"/>
  <c r="F787" i="2"/>
  <c r="F800" i="2" s="1"/>
  <c r="E786" i="2"/>
  <c r="D786" i="2"/>
  <c r="C786" i="2"/>
  <c r="F785" i="2"/>
  <c r="F784" i="2"/>
  <c r="F783" i="2"/>
  <c r="F782" i="2"/>
  <c r="F781" i="2"/>
  <c r="F780" i="2"/>
  <c r="F779" i="2"/>
  <c r="F778" i="2"/>
  <c r="F777" i="2"/>
  <c r="F776" i="2"/>
  <c r="F775" i="2"/>
  <c r="F774" i="2"/>
  <c r="F773" i="2"/>
  <c r="F786" i="2" s="1"/>
  <c r="E772" i="2"/>
  <c r="D772" i="2"/>
  <c r="C772" i="2"/>
  <c r="F771" i="2"/>
  <c r="F770" i="2"/>
  <c r="F769" i="2"/>
  <c r="F768" i="2"/>
  <c r="F767" i="2"/>
  <c r="F766" i="2"/>
  <c r="F765" i="2"/>
  <c r="F764" i="2"/>
  <c r="F763" i="2"/>
  <c r="F762" i="2"/>
  <c r="F761" i="2"/>
  <c r="F760" i="2"/>
  <c r="F759" i="2"/>
  <c r="F772" i="2" s="1"/>
  <c r="E758" i="2"/>
  <c r="D758" i="2"/>
  <c r="C758" i="2"/>
  <c r="F757" i="2"/>
  <c r="F756" i="2"/>
  <c r="F755" i="2"/>
  <c r="F754" i="2"/>
  <c r="F753" i="2"/>
  <c r="F752" i="2"/>
  <c r="F751" i="2"/>
  <c r="F750" i="2"/>
  <c r="F749" i="2"/>
  <c r="F748" i="2"/>
  <c r="F747" i="2"/>
  <c r="F746" i="2"/>
  <c r="F745" i="2"/>
  <c r="F758" i="2" s="1"/>
  <c r="E744" i="2"/>
  <c r="D744" i="2"/>
  <c r="C744" i="2"/>
  <c r="F743" i="2"/>
  <c r="F742" i="2"/>
  <c r="F741" i="2"/>
  <c r="F740" i="2"/>
  <c r="F739" i="2"/>
  <c r="F738" i="2"/>
  <c r="F737" i="2"/>
  <c r="F736" i="2"/>
  <c r="F735" i="2"/>
  <c r="F734" i="2"/>
  <c r="F733" i="2"/>
  <c r="F732" i="2"/>
  <c r="F731" i="2"/>
  <c r="F744" i="2" s="1"/>
  <c r="E730" i="2"/>
  <c r="D730" i="2"/>
  <c r="C730" i="2"/>
  <c r="F729" i="2"/>
  <c r="F728" i="2"/>
  <c r="F727" i="2"/>
  <c r="F726" i="2"/>
  <c r="F725" i="2"/>
  <c r="F724" i="2"/>
  <c r="F723" i="2"/>
  <c r="F722" i="2"/>
  <c r="F721" i="2"/>
  <c r="F720" i="2"/>
  <c r="F719" i="2"/>
  <c r="F718" i="2"/>
  <c r="F717" i="2"/>
  <c r="F730" i="2" s="1"/>
  <c r="E716" i="2"/>
  <c r="D716" i="2"/>
  <c r="C716" i="2"/>
  <c r="F715" i="2"/>
  <c r="F714" i="2"/>
  <c r="F713" i="2"/>
  <c r="F712" i="2"/>
  <c r="F711" i="2"/>
  <c r="F710" i="2"/>
  <c r="F709" i="2"/>
  <c r="F708" i="2"/>
  <c r="F707" i="2"/>
  <c r="F706" i="2"/>
  <c r="F705" i="2"/>
  <c r="F704" i="2"/>
  <c r="F703" i="2"/>
  <c r="F716" i="2" s="1"/>
  <c r="E702" i="2"/>
  <c r="D702" i="2"/>
  <c r="C702" i="2"/>
  <c r="F701" i="2"/>
  <c r="F700" i="2"/>
  <c r="F699" i="2"/>
  <c r="F698" i="2"/>
  <c r="F697" i="2"/>
  <c r="F696" i="2"/>
  <c r="F695" i="2"/>
  <c r="F694" i="2"/>
  <c r="F693" i="2"/>
  <c r="F692" i="2"/>
  <c r="F691" i="2"/>
  <c r="F690" i="2"/>
  <c r="F689" i="2"/>
  <c r="F702" i="2" s="1"/>
  <c r="E688" i="2"/>
  <c r="D688" i="2"/>
  <c r="C688" i="2"/>
  <c r="F687" i="2"/>
  <c r="F686" i="2"/>
  <c r="F685" i="2"/>
  <c r="F684" i="2"/>
  <c r="F683" i="2"/>
  <c r="F682" i="2"/>
  <c r="F681" i="2"/>
  <c r="F680" i="2"/>
  <c r="F679" i="2"/>
  <c r="F678" i="2"/>
  <c r="F677" i="2"/>
  <c r="F676" i="2"/>
  <c r="F675" i="2"/>
  <c r="F688" i="2" s="1"/>
  <c r="E674" i="2"/>
  <c r="D674" i="2"/>
  <c r="C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74" i="2" s="1"/>
  <c r="E660" i="2"/>
  <c r="D660" i="2"/>
  <c r="C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60" i="2" s="1"/>
  <c r="E646" i="2"/>
  <c r="D646" i="2"/>
  <c r="C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46" i="2" s="1"/>
  <c r="E632" i="2"/>
  <c r="D632" i="2"/>
  <c r="C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32" i="2" s="1"/>
  <c r="E618" i="2"/>
  <c r="D618" i="2"/>
  <c r="C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18" i="2" s="1"/>
  <c r="E604" i="2"/>
  <c r="D604" i="2"/>
  <c r="C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604" i="2" s="1"/>
  <c r="E590" i="2"/>
  <c r="D590" i="2"/>
  <c r="C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90" i="2" s="1"/>
  <c r="E576" i="2"/>
  <c r="D576" i="2"/>
  <c r="J6" i="2" s="1"/>
  <c r="C576" i="2"/>
  <c r="F575" i="2"/>
  <c r="F574" i="2"/>
  <c r="F573" i="2"/>
  <c r="F572" i="2"/>
  <c r="F571" i="2"/>
  <c r="F570" i="2"/>
  <c r="F569" i="2"/>
  <c r="F568" i="2"/>
  <c r="F567" i="2"/>
  <c r="F566" i="2"/>
  <c r="F565" i="2"/>
  <c r="F564" i="2"/>
  <c r="F563" i="2"/>
  <c r="F576" i="2" s="1"/>
  <c r="E562" i="2"/>
  <c r="K6" i="2" s="1"/>
  <c r="D562" i="2"/>
  <c r="C562" i="2"/>
  <c r="F561" i="2"/>
  <c r="F560" i="2"/>
  <c r="F559" i="2"/>
  <c r="F558" i="2"/>
  <c r="F557" i="2"/>
  <c r="F556" i="2"/>
  <c r="F555" i="2"/>
  <c r="F554" i="2"/>
  <c r="F553" i="2"/>
  <c r="F552" i="2"/>
  <c r="F551" i="2"/>
  <c r="F550" i="2"/>
  <c r="F549" i="2"/>
  <c r="F562" i="2" s="1"/>
  <c r="E548" i="2"/>
  <c r="D548" i="2"/>
  <c r="C548" i="2"/>
  <c r="F547" i="2"/>
  <c r="F546" i="2"/>
  <c r="F545" i="2"/>
  <c r="F544" i="2"/>
  <c r="F543" i="2"/>
  <c r="F542" i="2"/>
  <c r="F541" i="2"/>
  <c r="F540" i="2"/>
  <c r="F539" i="2"/>
  <c r="F538" i="2"/>
  <c r="F537" i="2"/>
  <c r="F536" i="2"/>
  <c r="F535" i="2"/>
  <c r="F548" i="2" s="1"/>
  <c r="E534" i="2"/>
  <c r="D534" i="2"/>
  <c r="C534" i="2"/>
  <c r="F532" i="2"/>
  <c r="F531" i="2"/>
  <c r="F530" i="2"/>
  <c r="F529" i="2"/>
  <c r="F528" i="2"/>
  <c r="F527" i="2"/>
  <c r="F526" i="2"/>
  <c r="F525" i="2"/>
  <c r="F524" i="2"/>
  <c r="F523" i="2"/>
  <c r="F522" i="2"/>
  <c r="F521" i="2"/>
  <c r="F534" i="2" s="1"/>
  <c r="E520" i="2"/>
  <c r="D520" i="2"/>
  <c r="C520" i="2"/>
  <c r="F519" i="2"/>
  <c r="F518" i="2"/>
  <c r="F517" i="2"/>
  <c r="F516" i="2"/>
  <c r="F515" i="2"/>
  <c r="F514" i="2"/>
  <c r="F513" i="2"/>
  <c r="F512" i="2"/>
  <c r="F511" i="2"/>
  <c r="F510" i="2"/>
  <c r="F509" i="2"/>
  <c r="F508" i="2"/>
  <c r="F507" i="2"/>
  <c r="F520" i="2" s="1"/>
  <c r="E506" i="2"/>
  <c r="D506" i="2"/>
  <c r="C506" i="2"/>
  <c r="F505" i="2"/>
  <c r="F504" i="2"/>
  <c r="F503" i="2"/>
  <c r="F502" i="2"/>
  <c r="F501" i="2"/>
  <c r="F500" i="2"/>
  <c r="F499" i="2"/>
  <c r="F498" i="2"/>
  <c r="F497" i="2"/>
  <c r="F496" i="2"/>
  <c r="F495" i="2"/>
  <c r="F494" i="2"/>
  <c r="F493" i="2"/>
  <c r="F506" i="2" s="1"/>
  <c r="E492" i="2"/>
  <c r="D492" i="2"/>
  <c r="C492" i="2"/>
  <c r="F491" i="2"/>
  <c r="F490" i="2"/>
  <c r="F489" i="2"/>
  <c r="F488" i="2"/>
  <c r="F487" i="2"/>
  <c r="F486" i="2"/>
  <c r="F485" i="2"/>
  <c r="F484" i="2"/>
  <c r="F483" i="2"/>
  <c r="F482" i="2"/>
  <c r="F481" i="2"/>
  <c r="F480" i="2"/>
  <c r="F479" i="2"/>
  <c r="F492" i="2" s="1"/>
  <c r="E478" i="2"/>
  <c r="D478" i="2"/>
  <c r="C478" i="2"/>
  <c r="F477" i="2"/>
  <c r="F476" i="2"/>
  <c r="F475" i="2"/>
  <c r="F474" i="2"/>
  <c r="F473" i="2"/>
  <c r="F472" i="2"/>
  <c r="F471" i="2"/>
  <c r="F470" i="2"/>
  <c r="F469" i="2"/>
  <c r="F468" i="2"/>
  <c r="F467" i="2"/>
  <c r="F466" i="2"/>
  <c r="F465" i="2"/>
  <c r="F478" i="2" s="1"/>
  <c r="E464" i="2"/>
  <c r="D464" i="2"/>
  <c r="C464" i="2"/>
  <c r="F463" i="2"/>
  <c r="F462" i="2"/>
  <c r="F461" i="2"/>
  <c r="F460" i="2"/>
  <c r="F459" i="2"/>
  <c r="F458" i="2"/>
  <c r="F457" i="2"/>
  <c r="F456" i="2"/>
  <c r="F455" i="2"/>
  <c r="F454" i="2"/>
  <c r="F453" i="2"/>
  <c r="F452" i="2"/>
  <c r="F451" i="2"/>
  <c r="F464" i="2" s="1"/>
  <c r="E450" i="2"/>
  <c r="D450" i="2"/>
  <c r="C450" i="2"/>
  <c r="F449" i="2"/>
  <c r="F448" i="2"/>
  <c r="F447" i="2"/>
  <c r="F446" i="2"/>
  <c r="F445" i="2"/>
  <c r="F444" i="2"/>
  <c r="F443" i="2"/>
  <c r="F442" i="2"/>
  <c r="F441" i="2"/>
  <c r="F440" i="2"/>
  <c r="F439" i="2"/>
  <c r="F438" i="2"/>
  <c r="F437" i="2"/>
  <c r="F450" i="2" s="1"/>
  <c r="E436" i="2"/>
  <c r="D436" i="2"/>
  <c r="C436" i="2"/>
  <c r="F435" i="2"/>
  <c r="F434" i="2"/>
  <c r="F433" i="2"/>
  <c r="F432" i="2"/>
  <c r="F431" i="2"/>
  <c r="F430" i="2"/>
  <c r="F429" i="2"/>
  <c r="F428" i="2"/>
  <c r="F427" i="2"/>
  <c r="F426" i="2"/>
  <c r="F425" i="2"/>
  <c r="F424" i="2"/>
  <c r="F423" i="2"/>
  <c r="F436" i="2" s="1"/>
  <c r="E422" i="2"/>
  <c r="D422" i="2"/>
  <c r="C422" i="2"/>
  <c r="F421" i="2"/>
  <c r="F420" i="2"/>
  <c r="F419" i="2"/>
  <c r="F418" i="2"/>
  <c r="F417" i="2"/>
  <c r="F416" i="2"/>
  <c r="F415" i="2"/>
  <c r="F414" i="2"/>
  <c r="F413" i="2"/>
  <c r="F412" i="2"/>
  <c r="F411" i="2"/>
  <c r="F410" i="2"/>
  <c r="F409" i="2"/>
  <c r="F422" i="2" s="1"/>
  <c r="E408" i="2"/>
  <c r="D408" i="2"/>
  <c r="C408" i="2"/>
  <c r="F407" i="2"/>
  <c r="F406" i="2"/>
  <c r="F405" i="2"/>
  <c r="F404" i="2"/>
  <c r="F403" i="2"/>
  <c r="F402" i="2"/>
  <c r="F401" i="2"/>
  <c r="F400" i="2"/>
  <c r="F399" i="2"/>
  <c r="F398" i="2"/>
  <c r="F397" i="2"/>
  <c r="F396" i="2"/>
  <c r="F395" i="2"/>
  <c r="F408" i="2" s="1"/>
  <c r="E394" i="2"/>
  <c r="D394" i="2"/>
  <c r="C394" i="2"/>
  <c r="F393" i="2"/>
  <c r="F392" i="2"/>
  <c r="F391" i="2"/>
  <c r="F390" i="2"/>
  <c r="F389" i="2"/>
  <c r="F388" i="2"/>
  <c r="F387" i="2"/>
  <c r="F386" i="2"/>
  <c r="F385" i="2"/>
  <c r="F384" i="2"/>
  <c r="F383" i="2"/>
  <c r="F382" i="2"/>
  <c r="F381" i="2"/>
  <c r="F394" i="2" s="1"/>
  <c r="E380" i="2"/>
  <c r="K5" i="2" s="1"/>
  <c r="D380" i="2"/>
  <c r="C380" i="2"/>
  <c r="F379" i="2"/>
  <c r="F378" i="2"/>
  <c r="F377" i="2"/>
  <c r="F376" i="2"/>
  <c r="F375" i="2"/>
  <c r="F374" i="2"/>
  <c r="F373" i="2"/>
  <c r="F372" i="2"/>
  <c r="F371" i="2"/>
  <c r="F370" i="2"/>
  <c r="F369" i="2"/>
  <c r="F368" i="2"/>
  <c r="F367" i="2"/>
  <c r="F380" i="2" s="1"/>
  <c r="E366" i="2"/>
  <c r="D366" i="2"/>
  <c r="C366" i="2"/>
  <c r="F365" i="2"/>
  <c r="F364" i="2"/>
  <c r="F363" i="2"/>
  <c r="F362" i="2"/>
  <c r="F361" i="2"/>
  <c r="F360" i="2"/>
  <c r="F359" i="2"/>
  <c r="F358" i="2"/>
  <c r="F357" i="2"/>
  <c r="F356" i="2"/>
  <c r="F355" i="2"/>
  <c r="F354" i="2"/>
  <c r="F353" i="2"/>
  <c r="F366" i="2" s="1"/>
  <c r="E352" i="2"/>
  <c r="D352" i="2"/>
  <c r="C352" i="2"/>
  <c r="I5" i="2" s="1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52" i="2" s="1"/>
  <c r="D338" i="2"/>
  <c r="C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38" i="2" s="1"/>
  <c r="E324" i="2"/>
  <c r="D324" i="2"/>
  <c r="C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24" i="2" s="1"/>
  <c r="E310" i="2"/>
  <c r="D310" i="2"/>
  <c r="C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310" i="2" s="1"/>
  <c r="E296" i="2"/>
  <c r="D296" i="2"/>
  <c r="C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96" i="2" s="1"/>
  <c r="E282" i="2"/>
  <c r="D282" i="2"/>
  <c r="C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82" i="2" s="1"/>
  <c r="E268" i="2"/>
  <c r="D268" i="2"/>
  <c r="C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68" i="2" s="1"/>
  <c r="E254" i="2"/>
  <c r="D254" i="2"/>
  <c r="C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54" i="2" s="1"/>
  <c r="E240" i="2"/>
  <c r="D240" i="2"/>
  <c r="C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40" i="2" s="1"/>
  <c r="E226" i="2"/>
  <c r="D226" i="2"/>
  <c r="C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26" i="2" s="1"/>
  <c r="E212" i="2"/>
  <c r="D212" i="2"/>
  <c r="C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212" i="2" s="1"/>
  <c r="E198" i="2"/>
  <c r="D198" i="2"/>
  <c r="C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98" i="2" s="1"/>
  <c r="E184" i="2"/>
  <c r="D184" i="2"/>
  <c r="C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84" i="2" s="1"/>
  <c r="E170" i="2"/>
  <c r="D170" i="2"/>
  <c r="C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70" i="2" s="1"/>
  <c r="E156" i="2"/>
  <c r="D156" i="2"/>
  <c r="C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56" i="2" s="1"/>
  <c r="E142" i="2"/>
  <c r="D142" i="2"/>
  <c r="C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42" i="2" s="1"/>
  <c r="E128" i="2"/>
  <c r="D128" i="2"/>
  <c r="C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28" i="2" s="1"/>
  <c r="E114" i="2"/>
  <c r="D114" i="2"/>
  <c r="C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14" i="2" s="1"/>
  <c r="E100" i="2"/>
  <c r="D100" i="2"/>
  <c r="C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100" i="2" s="1"/>
  <c r="E86" i="2"/>
  <c r="D86" i="2"/>
  <c r="C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86" i="2" s="1"/>
  <c r="E72" i="2"/>
  <c r="D72" i="2"/>
  <c r="C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72" i="2" s="1"/>
  <c r="E58" i="2"/>
  <c r="D58" i="2"/>
  <c r="C58" i="2"/>
  <c r="F58" i="2" s="1"/>
  <c r="F57" i="2"/>
  <c r="F55" i="2"/>
  <c r="F54" i="2"/>
  <c r="F53" i="2"/>
  <c r="F52" i="2"/>
  <c r="F51" i="2"/>
  <c r="F50" i="2"/>
  <c r="F49" i="2"/>
  <c r="F48" i="2"/>
  <c r="F47" i="2"/>
  <c r="F46" i="2"/>
  <c r="F45" i="2"/>
  <c r="E44" i="2"/>
  <c r="D44" i="2"/>
  <c r="J4" i="2" s="1"/>
  <c r="J12" i="2" s="1"/>
  <c r="C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44" i="2" s="1"/>
  <c r="E30" i="2"/>
  <c r="D30" i="2"/>
  <c r="C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30" i="2" s="1"/>
  <c r="E16" i="2"/>
  <c r="D16" i="2"/>
  <c r="C16" i="2"/>
  <c r="F15" i="2"/>
  <c r="F14" i="2"/>
  <c r="F13" i="2"/>
  <c r="F12" i="2"/>
  <c r="K11" i="2"/>
  <c r="J11" i="2"/>
  <c r="F11" i="2"/>
  <c r="K10" i="2"/>
  <c r="I10" i="2"/>
  <c r="L10" i="2" s="1"/>
  <c r="F10" i="2"/>
  <c r="J9" i="2"/>
  <c r="I9" i="2"/>
  <c r="L9" i="2" s="1"/>
  <c r="F9" i="2"/>
  <c r="K8" i="2"/>
  <c r="J8" i="2"/>
  <c r="I8" i="2"/>
  <c r="L8" i="2" s="1"/>
  <c r="F8" i="2"/>
  <c r="K7" i="2"/>
  <c r="J7" i="2"/>
  <c r="F7" i="2"/>
  <c r="I6" i="2"/>
  <c r="L6" i="2" s="1"/>
  <c r="F6" i="2"/>
  <c r="J5" i="2"/>
  <c r="F5" i="2"/>
  <c r="K4" i="2"/>
  <c r="F4" i="2"/>
  <c r="F3" i="2"/>
  <c r="F16" i="2" s="1"/>
  <c r="IE76" i="1"/>
  <c r="IA76" i="1"/>
  <c r="HW76" i="1"/>
  <c r="HV76" i="1"/>
  <c r="HU76" i="1"/>
  <c r="HT76" i="1"/>
  <c r="HS76" i="1"/>
  <c r="HR76" i="1"/>
  <c r="HQ76" i="1"/>
  <c r="HP76" i="1"/>
  <c r="HO76" i="1"/>
  <c r="HN76" i="1"/>
  <c r="HM76" i="1"/>
  <c r="HL76" i="1"/>
  <c r="HK76" i="1"/>
  <c r="HJ76" i="1"/>
  <c r="HI76" i="1"/>
  <c r="HH76" i="1"/>
  <c r="HG76" i="1"/>
  <c r="HF76" i="1"/>
  <c r="HE76" i="1"/>
  <c r="HD76" i="1"/>
  <c r="HC76" i="1"/>
  <c r="HB76" i="1"/>
  <c r="HA76" i="1"/>
  <c r="GZ76" i="1"/>
  <c r="GY76" i="1"/>
  <c r="GX76" i="1"/>
  <c r="GW76" i="1"/>
  <c r="GV76" i="1"/>
  <c r="GU76" i="1"/>
  <c r="GT76" i="1"/>
  <c r="GS76" i="1"/>
  <c r="GR76" i="1"/>
  <c r="GQ76" i="1"/>
  <c r="GP76" i="1"/>
  <c r="GO76" i="1"/>
  <c r="GN76" i="1"/>
  <c r="GM76" i="1"/>
  <c r="GL76" i="1"/>
  <c r="GK76" i="1"/>
  <c r="GJ76" i="1"/>
  <c r="GI76" i="1"/>
  <c r="GH76" i="1"/>
  <c r="GG76" i="1"/>
  <c r="GF76" i="1"/>
  <c r="GE76" i="1"/>
  <c r="GD76" i="1"/>
  <c r="GC76" i="1"/>
  <c r="GB76" i="1"/>
  <c r="GA76" i="1"/>
  <c r="FZ76" i="1"/>
  <c r="FY76" i="1"/>
  <c r="FX76" i="1"/>
  <c r="FW76" i="1"/>
  <c r="FV76" i="1"/>
  <c r="FU76" i="1"/>
  <c r="FT76" i="1"/>
  <c r="FS76" i="1"/>
  <c r="FR76" i="1"/>
  <c r="FQ76" i="1"/>
  <c r="FP76" i="1"/>
  <c r="FO76" i="1"/>
  <c r="FN76" i="1"/>
  <c r="FM76" i="1"/>
  <c r="FL76" i="1"/>
  <c r="FK76" i="1"/>
  <c r="FJ76" i="1"/>
  <c r="FI76" i="1"/>
  <c r="FH76" i="1"/>
  <c r="FG76" i="1"/>
  <c r="FF76" i="1"/>
  <c r="FE76" i="1"/>
  <c r="FD76" i="1"/>
  <c r="FC76" i="1"/>
  <c r="FB76" i="1"/>
  <c r="FA76" i="1"/>
  <c r="EZ76" i="1"/>
  <c r="EY76" i="1"/>
  <c r="EX76" i="1"/>
  <c r="EW76" i="1"/>
  <c r="EV76" i="1"/>
  <c r="ER76" i="1"/>
  <c r="EQ76" i="1"/>
  <c r="EP76" i="1"/>
  <c r="EO76" i="1"/>
  <c r="EN76" i="1"/>
  <c r="EM76" i="1"/>
  <c r="EL76" i="1"/>
  <c r="EK76" i="1"/>
  <c r="EJ76" i="1"/>
  <c r="EI76" i="1"/>
  <c r="EH76" i="1"/>
  <c r="EG76" i="1"/>
  <c r="EF76" i="1"/>
  <c r="EE76" i="1"/>
  <c r="ED76" i="1"/>
  <c r="EC76" i="1"/>
  <c r="EB76" i="1"/>
  <c r="EA76" i="1"/>
  <c r="DZ76" i="1"/>
  <c r="DY76" i="1"/>
  <c r="DX76" i="1"/>
  <c r="DW76" i="1"/>
  <c r="DV76" i="1"/>
  <c r="DU76" i="1"/>
  <c r="DT76" i="1"/>
  <c r="DS76" i="1"/>
  <c r="DR76" i="1"/>
  <c r="DQ76" i="1"/>
  <c r="DP76" i="1"/>
  <c r="DO76" i="1"/>
  <c r="DN76" i="1"/>
  <c r="DM76" i="1"/>
  <c r="DL76" i="1"/>
  <c r="DK76" i="1"/>
  <c r="DJ76" i="1"/>
  <c r="DI76" i="1"/>
  <c r="DH76" i="1"/>
  <c r="DG76" i="1"/>
  <c r="DF76" i="1"/>
  <c r="DE76" i="1"/>
  <c r="DD76" i="1"/>
  <c r="DC76" i="1"/>
  <c r="DB76" i="1"/>
  <c r="DA76" i="1"/>
  <c r="CZ76" i="1"/>
  <c r="CY76" i="1"/>
  <c r="CX76" i="1"/>
  <c r="CW76" i="1"/>
  <c r="CV76" i="1"/>
  <c r="CU76" i="1"/>
  <c r="CT76" i="1"/>
  <c r="CS76" i="1"/>
  <c r="CR76" i="1"/>
  <c r="CQ76" i="1"/>
  <c r="CP76" i="1"/>
  <c r="CO76" i="1"/>
  <c r="CN76" i="1"/>
  <c r="CM76" i="1"/>
  <c r="CL76" i="1"/>
  <c r="CK76" i="1"/>
  <c r="CJ76" i="1"/>
  <c r="CI76" i="1"/>
  <c r="ES76" i="1" s="1"/>
  <c r="CF76" i="1"/>
  <c r="CE76" i="1"/>
  <c r="CD76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CG76" i="1" s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AG76" i="1" s="1"/>
  <c r="N76" i="1"/>
  <c r="AF76" i="1" s="1"/>
  <c r="J76" i="1"/>
  <c r="I76" i="1"/>
  <c r="H76" i="1"/>
  <c r="G76" i="1"/>
  <c r="F76" i="1"/>
  <c r="E76" i="1"/>
  <c r="D76" i="1"/>
  <c r="C76" i="1"/>
  <c r="II75" i="1"/>
  <c r="HX75" i="1"/>
  <c r="ET75" i="1"/>
  <c r="ES75" i="1"/>
  <c r="EU75" i="1" s="1"/>
  <c r="CH75" i="1"/>
  <c r="CG75" i="1"/>
  <c r="AG75" i="1"/>
  <c r="AH75" i="1" s="1"/>
  <c r="AF75" i="1"/>
  <c r="L75" i="1"/>
  <c r="K75" i="1"/>
  <c r="M75" i="1" s="1"/>
  <c r="IF74" i="1"/>
  <c r="IE74" i="1"/>
  <c r="IC74" i="1"/>
  <c r="IB74" i="1"/>
  <c r="IA74" i="1"/>
  <c r="HZ74" i="1"/>
  <c r="II74" i="1" s="1"/>
  <c r="HX74" i="1"/>
  <c r="ET74" i="1"/>
  <c r="ES74" i="1"/>
  <c r="EU74" i="1" s="1"/>
  <c r="CH74" i="1"/>
  <c r="CG74" i="1"/>
  <c r="AG74" i="1"/>
  <c r="AF74" i="1"/>
  <c r="AH74" i="1" s="1"/>
  <c r="L74" i="1"/>
  <c r="K74" i="1"/>
  <c r="M74" i="1" s="1"/>
  <c r="IG73" i="1"/>
  <c r="IE73" i="1"/>
  <c r="ID73" i="1"/>
  <c r="IC73" i="1"/>
  <c r="II73" i="1" s="1"/>
  <c r="IB73" i="1"/>
  <c r="IB76" i="1" s="1"/>
  <c r="IA73" i="1"/>
  <c r="HZ73" i="1"/>
  <c r="HX73" i="1"/>
  <c r="ET73" i="1"/>
  <c r="ES73" i="1"/>
  <c r="EU73" i="1" s="1"/>
  <c r="CH73" i="1"/>
  <c r="CG73" i="1"/>
  <c r="AG73" i="1"/>
  <c r="AF73" i="1"/>
  <c r="AH73" i="1" s="1"/>
  <c r="L73" i="1"/>
  <c r="K73" i="1"/>
  <c r="M73" i="1" s="1"/>
  <c r="IG72" i="1"/>
  <c r="IF72" i="1"/>
  <c r="IF76" i="1" s="1"/>
  <c r="IE72" i="1"/>
  <c r="ID72" i="1"/>
  <c r="ID76" i="1" s="1"/>
  <c r="IC72" i="1"/>
  <c r="IC76" i="1" s="1"/>
  <c r="IA72" i="1"/>
  <c r="HZ72" i="1"/>
  <c r="HZ76" i="1" s="1"/>
  <c r="HX72" i="1"/>
  <c r="ET72" i="1"/>
  <c r="ES72" i="1"/>
  <c r="EU72" i="1" s="1"/>
  <c r="CH72" i="1"/>
  <c r="CG72" i="1"/>
  <c r="AG72" i="1"/>
  <c r="AF72" i="1"/>
  <c r="AH72" i="1" s="1"/>
  <c r="L72" i="1"/>
  <c r="K72" i="1"/>
  <c r="M72" i="1" s="1"/>
  <c r="II71" i="1"/>
  <c r="IG71" i="1"/>
  <c r="HX71" i="1"/>
  <c r="ET71" i="1"/>
  <c r="EU71" i="1" s="1"/>
  <c r="ES71" i="1"/>
  <c r="CH71" i="1"/>
  <c r="CG71" i="1"/>
  <c r="AH71" i="1"/>
  <c r="AG71" i="1"/>
  <c r="AF71" i="1"/>
  <c r="L71" i="1"/>
  <c r="M71" i="1" s="1"/>
  <c r="K71" i="1"/>
  <c r="II70" i="1"/>
  <c r="HX70" i="1"/>
  <c r="EU70" i="1"/>
  <c r="ET70" i="1"/>
  <c r="ES70" i="1"/>
  <c r="CH70" i="1"/>
  <c r="CG70" i="1"/>
  <c r="AG70" i="1"/>
  <c r="AF70" i="1"/>
  <c r="AH70" i="1" s="1"/>
  <c r="M70" i="1"/>
  <c r="L70" i="1"/>
  <c r="K70" i="1"/>
  <c r="II69" i="1"/>
  <c r="HX69" i="1"/>
  <c r="ET69" i="1"/>
  <c r="ES69" i="1"/>
  <c r="EU69" i="1" s="1"/>
  <c r="CH69" i="1"/>
  <c r="CG69" i="1"/>
  <c r="AG69" i="1"/>
  <c r="AF69" i="1"/>
  <c r="AH69" i="1" s="1"/>
  <c r="L69" i="1"/>
  <c r="K69" i="1"/>
  <c r="M69" i="1" s="1"/>
  <c r="II68" i="1"/>
  <c r="HX68" i="1"/>
  <c r="ET68" i="1"/>
  <c r="ES68" i="1"/>
  <c r="EU68" i="1" s="1"/>
  <c r="CH68" i="1"/>
  <c r="CG68" i="1"/>
  <c r="AG68" i="1"/>
  <c r="AH68" i="1" s="1"/>
  <c r="AF68" i="1"/>
  <c r="L68" i="1"/>
  <c r="K68" i="1"/>
  <c r="M68" i="1" s="1"/>
  <c r="II67" i="1"/>
  <c r="HX67" i="1"/>
  <c r="ET67" i="1"/>
  <c r="EU67" i="1" s="1"/>
  <c r="ES67" i="1"/>
  <c r="CH67" i="1"/>
  <c r="CG67" i="1"/>
  <c r="AH67" i="1"/>
  <c r="AG67" i="1"/>
  <c r="AF67" i="1"/>
  <c r="L67" i="1"/>
  <c r="M67" i="1" s="1"/>
  <c r="K67" i="1"/>
  <c r="II66" i="1"/>
  <c r="HX66" i="1"/>
  <c r="EU66" i="1"/>
  <c r="ET66" i="1"/>
  <c r="ES66" i="1"/>
  <c r="CH66" i="1"/>
  <c r="CG66" i="1"/>
  <c r="AG66" i="1"/>
  <c r="AF66" i="1"/>
  <c r="AH66" i="1" s="1"/>
  <c r="M66" i="1"/>
  <c r="L66" i="1"/>
  <c r="K66" i="1"/>
  <c r="II65" i="1"/>
  <c r="HX65" i="1"/>
  <c r="ET65" i="1"/>
  <c r="ES65" i="1"/>
  <c r="EU65" i="1" s="1"/>
  <c r="CH65" i="1"/>
  <c r="CG65" i="1"/>
  <c r="AG65" i="1"/>
  <c r="AF65" i="1"/>
  <c r="AH65" i="1" s="1"/>
  <c r="L65" i="1"/>
  <c r="K65" i="1"/>
  <c r="M65" i="1" s="1"/>
  <c r="II64" i="1"/>
  <c r="HX64" i="1"/>
  <c r="ET64" i="1"/>
  <c r="ES64" i="1"/>
  <c r="EU64" i="1" s="1"/>
  <c r="CH64" i="1"/>
  <c r="CG64" i="1"/>
  <c r="AG64" i="1"/>
  <c r="AH64" i="1" s="1"/>
  <c r="AF64" i="1"/>
  <c r="L64" i="1"/>
  <c r="K64" i="1"/>
  <c r="M64" i="1" s="1"/>
  <c r="II63" i="1"/>
  <c r="HX63" i="1"/>
  <c r="ET63" i="1"/>
  <c r="EU63" i="1" s="1"/>
  <c r="ES63" i="1"/>
  <c r="CH63" i="1"/>
  <c r="CG63" i="1"/>
  <c r="AH63" i="1"/>
  <c r="AG63" i="1"/>
  <c r="AF63" i="1"/>
  <c r="L63" i="1"/>
  <c r="M63" i="1" s="1"/>
  <c r="K63" i="1"/>
  <c r="II62" i="1"/>
  <c r="HX62" i="1"/>
  <c r="EU62" i="1"/>
  <c r="ET62" i="1"/>
  <c r="ES62" i="1"/>
  <c r="CH62" i="1"/>
  <c r="CG62" i="1"/>
  <c r="AG62" i="1"/>
  <c r="AF62" i="1"/>
  <c r="AH62" i="1" s="1"/>
  <c r="M62" i="1"/>
  <c r="L62" i="1"/>
  <c r="K62" i="1"/>
  <c r="II61" i="1"/>
  <c r="HX61" i="1"/>
  <c r="ET61" i="1"/>
  <c r="ES61" i="1"/>
  <c r="EU61" i="1" s="1"/>
  <c r="CH61" i="1"/>
  <c r="CG61" i="1"/>
  <c r="AG61" i="1"/>
  <c r="AF61" i="1"/>
  <c r="AH61" i="1" s="1"/>
  <c r="L61" i="1"/>
  <c r="K61" i="1"/>
  <c r="M61" i="1" s="1"/>
  <c r="II60" i="1"/>
  <c r="HX60" i="1"/>
  <c r="ET60" i="1"/>
  <c r="ES60" i="1"/>
  <c r="EU60" i="1" s="1"/>
  <c r="CH60" i="1"/>
  <c r="CG60" i="1"/>
  <c r="AG60" i="1"/>
  <c r="AH60" i="1" s="1"/>
  <c r="AF60" i="1"/>
  <c r="L60" i="1"/>
  <c r="K60" i="1"/>
  <c r="M60" i="1" s="1"/>
  <c r="II59" i="1"/>
  <c r="HX59" i="1"/>
  <c r="ET59" i="1"/>
  <c r="EU59" i="1" s="1"/>
  <c r="ES59" i="1"/>
  <c r="CH59" i="1"/>
  <c r="CG59" i="1"/>
  <c r="AH59" i="1"/>
  <c r="AG59" i="1"/>
  <c r="AF59" i="1"/>
  <c r="L59" i="1"/>
  <c r="M59" i="1" s="1"/>
  <c r="K59" i="1"/>
  <c r="II58" i="1"/>
  <c r="HX58" i="1"/>
  <c r="EU58" i="1"/>
  <c r="ET58" i="1"/>
  <c r="ES58" i="1"/>
  <c r="CH58" i="1"/>
  <c r="CG58" i="1"/>
  <c r="AG58" i="1"/>
  <c r="AF58" i="1"/>
  <c r="AH58" i="1" s="1"/>
  <c r="M58" i="1"/>
  <c r="L58" i="1"/>
  <c r="K58" i="1"/>
  <c r="II57" i="1"/>
  <c r="HX57" i="1"/>
  <c r="ET57" i="1"/>
  <c r="ES57" i="1"/>
  <c r="EU57" i="1" s="1"/>
  <c r="CH57" i="1"/>
  <c r="CG57" i="1"/>
  <c r="AG57" i="1"/>
  <c r="AF57" i="1"/>
  <c r="AH57" i="1" s="1"/>
  <c r="L57" i="1"/>
  <c r="K57" i="1"/>
  <c r="M57" i="1" s="1"/>
  <c r="II56" i="1"/>
  <c r="HX56" i="1"/>
  <c r="ET56" i="1"/>
  <c r="ES56" i="1"/>
  <c r="EU56" i="1" s="1"/>
  <c r="CH56" i="1"/>
  <c r="CG56" i="1"/>
  <c r="AG56" i="1"/>
  <c r="AH56" i="1" s="1"/>
  <c r="AF56" i="1"/>
  <c r="L56" i="1"/>
  <c r="K56" i="1"/>
  <c r="M56" i="1" s="1"/>
  <c r="II55" i="1"/>
  <c r="HX55" i="1"/>
  <c r="ET55" i="1"/>
  <c r="ES55" i="1"/>
  <c r="EU55" i="1" s="1"/>
  <c r="CH55" i="1"/>
  <c r="CG55" i="1"/>
  <c r="AH55" i="1"/>
  <c r="AG55" i="1"/>
  <c r="AF55" i="1"/>
  <c r="L55" i="1"/>
  <c r="M55" i="1" s="1"/>
  <c r="K55" i="1"/>
  <c r="II54" i="1"/>
  <c r="HX54" i="1"/>
  <c r="EU54" i="1"/>
  <c r="ET54" i="1"/>
  <c r="ES54" i="1"/>
  <c r="CH54" i="1"/>
  <c r="CG54" i="1"/>
  <c r="AG54" i="1"/>
  <c r="AF54" i="1"/>
  <c r="AH54" i="1" s="1"/>
  <c r="M54" i="1"/>
  <c r="L54" i="1"/>
  <c r="K54" i="1"/>
  <c r="II53" i="1"/>
  <c r="HX53" i="1"/>
  <c r="ET53" i="1"/>
  <c r="ES53" i="1"/>
  <c r="EU53" i="1" s="1"/>
  <c r="CH53" i="1"/>
  <c r="CG53" i="1"/>
  <c r="AG53" i="1"/>
  <c r="AF53" i="1"/>
  <c r="AH53" i="1" s="1"/>
  <c r="L53" i="1"/>
  <c r="K53" i="1"/>
  <c r="M53" i="1" s="1"/>
  <c r="II52" i="1"/>
  <c r="HX52" i="1"/>
  <c r="ET52" i="1"/>
  <c r="ES52" i="1"/>
  <c r="EU52" i="1" s="1"/>
  <c r="CH52" i="1"/>
  <c r="CG52" i="1"/>
  <c r="AG52" i="1"/>
  <c r="AH52" i="1" s="1"/>
  <c r="AF52" i="1"/>
  <c r="L52" i="1"/>
  <c r="K52" i="1"/>
  <c r="M52" i="1" s="1"/>
  <c r="II51" i="1"/>
  <c r="HX51" i="1"/>
  <c r="ET51" i="1"/>
  <c r="ES51" i="1"/>
  <c r="EU51" i="1" s="1"/>
  <c r="CH51" i="1"/>
  <c r="CG51" i="1"/>
  <c r="AH51" i="1"/>
  <c r="AG51" i="1"/>
  <c r="AF51" i="1"/>
  <c r="L51" i="1"/>
  <c r="M51" i="1" s="1"/>
  <c r="K51" i="1"/>
  <c r="II50" i="1"/>
  <c r="HX50" i="1"/>
  <c r="EU50" i="1"/>
  <c r="ET50" i="1"/>
  <c r="ES50" i="1"/>
  <c r="CH50" i="1"/>
  <c r="CG50" i="1"/>
  <c r="AG50" i="1"/>
  <c r="AF50" i="1"/>
  <c r="AH50" i="1" s="1"/>
  <c r="M50" i="1"/>
  <c r="L50" i="1"/>
  <c r="K50" i="1"/>
  <c r="II49" i="1"/>
  <c r="HX49" i="1"/>
  <c r="ET49" i="1"/>
  <c r="ES49" i="1"/>
  <c r="EU49" i="1" s="1"/>
  <c r="CH49" i="1"/>
  <c r="CG49" i="1"/>
  <c r="AG49" i="1"/>
  <c r="AF49" i="1"/>
  <c r="AH49" i="1" s="1"/>
  <c r="L49" i="1"/>
  <c r="K49" i="1"/>
  <c r="M49" i="1" s="1"/>
  <c r="II48" i="1"/>
  <c r="HX48" i="1"/>
  <c r="ET48" i="1"/>
  <c r="ES48" i="1"/>
  <c r="EU48" i="1" s="1"/>
  <c r="CH48" i="1"/>
  <c r="CG48" i="1"/>
  <c r="AG48" i="1"/>
  <c r="AH48" i="1" s="1"/>
  <c r="AF48" i="1"/>
  <c r="L48" i="1"/>
  <c r="K48" i="1"/>
  <c r="M48" i="1" s="1"/>
  <c r="II47" i="1"/>
  <c r="HX47" i="1"/>
  <c r="ET47" i="1"/>
  <c r="ES47" i="1"/>
  <c r="EU47" i="1" s="1"/>
  <c r="CH47" i="1"/>
  <c r="CG47" i="1"/>
  <c r="AH47" i="1"/>
  <c r="AG47" i="1"/>
  <c r="AF47" i="1"/>
  <c r="L47" i="1"/>
  <c r="K47" i="1"/>
  <c r="M47" i="1" s="1"/>
  <c r="II46" i="1"/>
  <c r="HX46" i="1"/>
  <c r="EU46" i="1"/>
  <c r="ET46" i="1"/>
  <c r="ES46" i="1"/>
  <c r="CH46" i="1"/>
  <c r="CG46" i="1"/>
  <c r="AG46" i="1"/>
  <c r="AF46" i="1"/>
  <c r="AH46" i="1" s="1"/>
  <c r="M46" i="1"/>
  <c r="L46" i="1"/>
  <c r="K46" i="1"/>
  <c r="II45" i="1"/>
  <c r="HX45" i="1"/>
  <c r="ET45" i="1"/>
  <c r="ES45" i="1"/>
  <c r="EU45" i="1" s="1"/>
  <c r="CH45" i="1"/>
  <c r="CG45" i="1"/>
  <c r="AG45" i="1"/>
  <c r="AF45" i="1"/>
  <c r="AH45" i="1" s="1"/>
  <c r="L45" i="1"/>
  <c r="K45" i="1"/>
  <c r="M45" i="1" s="1"/>
  <c r="II44" i="1"/>
  <c r="HX44" i="1"/>
  <c r="ET44" i="1"/>
  <c r="ES44" i="1"/>
  <c r="EU44" i="1" s="1"/>
  <c r="CH44" i="1"/>
  <c r="CG44" i="1"/>
  <c r="AG44" i="1"/>
  <c r="AH44" i="1" s="1"/>
  <c r="AF44" i="1"/>
  <c r="L44" i="1"/>
  <c r="K44" i="1"/>
  <c r="M44" i="1" s="1"/>
  <c r="II43" i="1"/>
  <c r="HX43" i="1"/>
  <c r="ET43" i="1"/>
  <c r="ES43" i="1"/>
  <c r="EU43" i="1" s="1"/>
  <c r="CH43" i="1"/>
  <c r="CG43" i="1"/>
  <c r="AH43" i="1"/>
  <c r="AG43" i="1"/>
  <c r="AF43" i="1"/>
  <c r="L43" i="1"/>
  <c r="K43" i="1"/>
  <c r="M43" i="1" s="1"/>
  <c r="II42" i="1"/>
  <c r="HX42" i="1"/>
  <c r="EU42" i="1"/>
  <c r="ET42" i="1"/>
  <c r="ES42" i="1"/>
  <c r="CH42" i="1"/>
  <c r="CG42" i="1"/>
  <c r="AG42" i="1"/>
  <c r="AF42" i="1"/>
  <c r="AH42" i="1" s="1"/>
  <c r="M42" i="1"/>
  <c r="L42" i="1"/>
  <c r="K42" i="1"/>
  <c r="II41" i="1"/>
  <c r="HX41" i="1"/>
  <c r="ET41" i="1"/>
  <c r="ES41" i="1"/>
  <c r="EU41" i="1" s="1"/>
  <c r="CH41" i="1"/>
  <c r="CG41" i="1"/>
  <c r="AG41" i="1"/>
  <c r="AF41" i="1"/>
  <c r="AH41" i="1" s="1"/>
  <c r="L41" i="1"/>
  <c r="K41" i="1"/>
  <c r="M41" i="1" s="1"/>
  <c r="II40" i="1"/>
  <c r="IG40" i="1"/>
  <c r="HX40" i="1"/>
  <c r="ET40" i="1"/>
  <c r="ES40" i="1"/>
  <c r="EU40" i="1" s="1"/>
  <c r="CH40" i="1"/>
  <c r="CG40" i="1"/>
  <c r="AH40" i="1"/>
  <c r="AG40" i="1"/>
  <c r="AF40" i="1"/>
  <c r="L40" i="1"/>
  <c r="K40" i="1"/>
  <c r="M40" i="1" s="1"/>
  <c r="II39" i="1"/>
  <c r="HX39" i="1"/>
  <c r="EU39" i="1"/>
  <c r="ET39" i="1"/>
  <c r="ES39" i="1"/>
  <c r="CH39" i="1"/>
  <c r="CG39" i="1"/>
  <c r="AH39" i="1"/>
  <c r="AG39" i="1"/>
  <c r="AF39" i="1"/>
  <c r="M39" i="1"/>
  <c r="L39" i="1"/>
  <c r="K39" i="1"/>
  <c r="II38" i="1"/>
  <c r="HX38" i="1"/>
  <c r="EU38" i="1"/>
  <c r="ET38" i="1"/>
  <c r="ES38" i="1"/>
  <c r="CH38" i="1"/>
  <c r="CG38" i="1"/>
  <c r="AG38" i="1"/>
  <c r="AF38" i="1"/>
  <c r="AH38" i="1" s="1"/>
  <c r="M38" i="1"/>
  <c r="L38" i="1"/>
  <c r="K38" i="1"/>
  <c r="II37" i="1"/>
  <c r="HX37" i="1"/>
  <c r="ET37" i="1"/>
  <c r="ES37" i="1"/>
  <c r="EU37" i="1" s="1"/>
  <c r="CH37" i="1"/>
  <c r="CG37" i="1"/>
  <c r="AG37" i="1"/>
  <c r="AF37" i="1"/>
  <c r="AH37" i="1" s="1"/>
  <c r="L37" i="1"/>
  <c r="K37" i="1"/>
  <c r="M37" i="1" s="1"/>
  <c r="II36" i="1"/>
  <c r="HX36" i="1"/>
  <c r="ET36" i="1"/>
  <c r="ES36" i="1"/>
  <c r="EU36" i="1" s="1"/>
  <c r="CH36" i="1"/>
  <c r="CG36" i="1"/>
  <c r="AH36" i="1"/>
  <c r="AG36" i="1"/>
  <c r="AF36" i="1"/>
  <c r="L36" i="1"/>
  <c r="K36" i="1"/>
  <c r="M36" i="1" s="1"/>
  <c r="IG35" i="1"/>
  <c r="II35" i="1" s="1"/>
  <c r="HX35" i="1"/>
  <c r="EU35" i="1"/>
  <c r="ET35" i="1"/>
  <c r="ES35" i="1"/>
  <c r="CH35" i="1"/>
  <c r="CG35" i="1"/>
  <c r="AG35" i="1"/>
  <c r="AF35" i="1"/>
  <c r="AH35" i="1" s="1"/>
  <c r="M35" i="1"/>
  <c r="L35" i="1"/>
  <c r="K35" i="1"/>
  <c r="II34" i="1"/>
  <c r="HX34" i="1"/>
  <c r="ET34" i="1"/>
  <c r="ES34" i="1"/>
  <c r="EU34" i="1" s="1"/>
  <c r="CH34" i="1"/>
  <c r="CG34" i="1"/>
  <c r="AG34" i="1"/>
  <c r="AF34" i="1"/>
  <c r="AH34" i="1" s="1"/>
  <c r="L34" i="1"/>
  <c r="K34" i="1"/>
  <c r="M34" i="1" s="1"/>
  <c r="II33" i="1"/>
  <c r="HX33" i="1"/>
  <c r="ET33" i="1"/>
  <c r="ES33" i="1"/>
  <c r="EU33" i="1" s="1"/>
  <c r="CH33" i="1"/>
  <c r="CG33" i="1"/>
  <c r="AH33" i="1"/>
  <c r="AG33" i="1"/>
  <c r="AF33" i="1"/>
  <c r="L33" i="1"/>
  <c r="K33" i="1"/>
  <c r="M33" i="1" s="1"/>
  <c r="II32" i="1"/>
  <c r="HX32" i="1"/>
  <c r="EU32" i="1"/>
  <c r="ET32" i="1"/>
  <c r="ES32" i="1"/>
  <c r="CH32" i="1"/>
  <c r="CG32" i="1"/>
  <c r="AH32" i="1"/>
  <c r="AG32" i="1"/>
  <c r="AF32" i="1"/>
  <c r="M32" i="1"/>
  <c r="L32" i="1"/>
  <c r="K32" i="1"/>
  <c r="IG31" i="1"/>
  <c r="II31" i="1" s="1"/>
  <c r="HX31" i="1"/>
  <c r="ET31" i="1"/>
  <c r="ES31" i="1"/>
  <c r="EU31" i="1" s="1"/>
  <c r="CH31" i="1"/>
  <c r="CG31" i="1"/>
  <c r="AG31" i="1"/>
  <c r="AF31" i="1"/>
  <c r="AH31" i="1" s="1"/>
  <c r="L31" i="1"/>
  <c r="K31" i="1"/>
  <c r="M31" i="1" s="1"/>
  <c r="II30" i="1"/>
  <c r="IG30" i="1"/>
  <c r="HX30" i="1"/>
  <c r="EU30" i="1"/>
  <c r="ET30" i="1"/>
  <c r="ES30" i="1"/>
  <c r="CH30" i="1"/>
  <c r="CG30" i="1"/>
  <c r="AH30" i="1"/>
  <c r="AG30" i="1"/>
  <c r="AF30" i="1"/>
  <c r="M30" i="1"/>
  <c r="L30" i="1"/>
  <c r="K30" i="1"/>
  <c r="IG29" i="1"/>
  <c r="II29" i="1" s="1"/>
  <c r="HX29" i="1"/>
  <c r="ET29" i="1"/>
  <c r="ES29" i="1"/>
  <c r="EU29" i="1" s="1"/>
  <c r="CH29" i="1"/>
  <c r="CG29" i="1"/>
  <c r="AG29" i="1"/>
  <c r="AF29" i="1"/>
  <c r="AH29" i="1" s="1"/>
  <c r="L29" i="1"/>
  <c r="K29" i="1"/>
  <c r="M29" i="1" s="1"/>
  <c r="II28" i="1"/>
  <c r="IG28" i="1"/>
  <c r="HX28" i="1"/>
  <c r="EU28" i="1"/>
  <c r="ET28" i="1"/>
  <c r="ES28" i="1"/>
  <c r="CH28" i="1"/>
  <c r="CG28" i="1"/>
  <c r="AH28" i="1"/>
  <c r="AG28" i="1"/>
  <c r="AF28" i="1"/>
  <c r="M28" i="1"/>
  <c r="L28" i="1"/>
  <c r="K28" i="1"/>
  <c r="IG27" i="1"/>
  <c r="II27" i="1" s="1"/>
  <c r="HX27" i="1"/>
  <c r="ET27" i="1"/>
  <c r="ES27" i="1"/>
  <c r="EU27" i="1" s="1"/>
  <c r="CH27" i="1"/>
  <c r="CG27" i="1"/>
  <c r="AG27" i="1"/>
  <c r="AF27" i="1"/>
  <c r="AH27" i="1" s="1"/>
  <c r="L27" i="1"/>
  <c r="K27" i="1"/>
  <c r="M27" i="1" s="1"/>
  <c r="II26" i="1"/>
  <c r="IG26" i="1"/>
  <c r="HX26" i="1"/>
  <c r="EU26" i="1"/>
  <c r="ET26" i="1"/>
  <c r="ES26" i="1"/>
  <c r="CH26" i="1"/>
  <c r="CG26" i="1"/>
  <c r="AH26" i="1"/>
  <c r="AG26" i="1"/>
  <c r="AF26" i="1"/>
  <c r="M26" i="1"/>
  <c r="L26" i="1"/>
  <c r="K26" i="1"/>
  <c r="IG25" i="1"/>
  <c r="II25" i="1" s="1"/>
  <c r="HX25" i="1"/>
  <c r="ET25" i="1"/>
  <c r="ES25" i="1"/>
  <c r="EU25" i="1" s="1"/>
  <c r="CH25" i="1"/>
  <c r="CG25" i="1"/>
  <c r="AG25" i="1"/>
  <c r="AF25" i="1"/>
  <c r="AH25" i="1" s="1"/>
  <c r="L25" i="1"/>
  <c r="K25" i="1"/>
  <c r="M25" i="1" s="1"/>
  <c r="IG24" i="1"/>
  <c r="II24" i="1" s="1"/>
  <c r="HX24" i="1"/>
  <c r="EU24" i="1"/>
  <c r="ET24" i="1"/>
  <c r="ES24" i="1"/>
  <c r="CH24" i="1"/>
  <c r="CG24" i="1"/>
  <c r="AG24" i="1"/>
  <c r="AH24" i="1" s="1"/>
  <c r="AF24" i="1"/>
  <c r="M24" i="1"/>
  <c r="L24" i="1"/>
  <c r="K24" i="1"/>
  <c r="IG23" i="1"/>
  <c r="II23" i="1" s="1"/>
  <c r="HX23" i="1"/>
  <c r="ET23" i="1"/>
  <c r="ES23" i="1"/>
  <c r="EU23" i="1" s="1"/>
  <c r="CH23" i="1"/>
  <c r="CG23" i="1"/>
  <c r="AG23" i="1"/>
  <c r="AF23" i="1"/>
  <c r="AH23" i="1" s="1"/>
  <c r="L23" i="1"/>
  <c r="K23" i="1"/>
  <c r="M23" i="1" s="1"/>
  <c r="IG22" i="1"/>
  <c r="II22" i="1" s="1"/>
  <c r="HX22" i="1"/>
  <c r="EU22" i="1"/>
  <c r="ET22" i="1"/>
  <c r="ES22" i="1"/>
  <c r="CH22" i="1"/>
  <c r="CG22" i="1"/>
  <c r="AG22" i="1"/>
  <c r="AH22" i="1" s="1"/>
  <c r="AF22" i="1"/>
  <c r="M22" i="1"/>
  <c r="L22" i="1"/>
  <c r="K22" i="1"/>
  <c r="IG21" i="1"/>
  <c r="II21" i="1" s="1"/>
  <c r="HX21" i="1"/>
  <c r="ET21" i="1"/>
  <c r="ES21" i="1"/>
  <c r="EU21" i="1" s="1"/>
  <c r="CH21" i="1"/>
  <c r="CG21" i="1"/>
  <c r="AG21" i="1"/>
  <c r="AF21" i="1"/>
  <c r="AH21" i="1" s="1"/>
  <c r="L21" i="1"/>
  <c r="K21" i="1"/>
  <c r="M21" i="1" s="1"/>
  <c r="IG20" i="1"/>
  <c r="II20" i="1" s="1"/>
  <c r="HX20" i="1"/>
  <c r="EU20" i="1"/>
  <c r="ET20" i="1"/>
  <c r="ES20" i="1"/>
  <c r="CH20" i="1"/>
  <c r="CG20" i="1"/>
  <c r="AG20" i="1"/>
  <c r="AH20" i="1" s="1"/>
  <c r="AF20" i="1"/>
  <c r="M20" i="1"/>
  <c r="L20" i="1"/>
  <c r="K20" i="1"/>
  <c r="IG19" i="1"/>
  <c r="II19" i="1" s="1"/>
  <c r="HX19" i="1"/>
  <c r="ET19" i="1"/>
  <c r="ES19" i="1"/>
  <c r="EU19" i="1" s="1"/>
  <c r="CH19" i="1"/>
  <c r="CG19" i="1"/>
  <c r="AG19" i="1"/>
  <c r="AF19" i="1"/>
  <c r="AH19" i="1" s="1"/>
  <c r="L19" i="1"/>
  <c r="K19" i="1"/>
  <c r="M19" i="1" s="1"/>
  <c r="IG18" i="1"/>
  <c r="II18" i="1" s="1"/>
  <c r="HX18" i="1"/>
  <c r="EU18" i="1"/>
  <c r="ET18" i="1"/>
  <c r="ES18" i="1"/>
  <c r="CH18" i="1"/>
  <c r="CG18" i="1"/>
  <c r="AG18" i="1"/>
  <c r="AH18" i="1" s="1"/>
  <c r="AF18" i="1"/>
  <c r="M18" i="1"/>
  <c r="L18" i="1"/>
  <c r="K18" i="1"/>
  <c r="IG17" i="1"/>
  <c r="II17" i="1" s="1"/>
  <c r="HX17" i="1"/>
  <c r="ET17" i="1"/>
  <c r="ES17" i="1"/>
  <c r="EU17" i="1" s="1"/>
  <c r="CH17" i="1"/>
  <c r="CG17" i="1"/>
  <c r="AG17" i="1"/>
  <c r="AF17" i="1"/>
  <c r="AH17" i="1" s="1"/>
  <c r="L17" i="1"/>
  <c r="K17" i="1"/>
  <c r="M17" i="1" s="1"/>
  <c r="IG16" i="1"/>
  <c r="II16" i="1" s="1"/>
  <c r="HX16" i="1"/>
  <c r="EU16" i="1"/>
  <c r="ET16" i="1"/>
  <c r="ES16" i="1"/>
  <c r="CH16" i="1"/>
  <c r="CG16" i="1"/>
  <c r="AG16" i="1"/>
  <c r="AH16" i="1" s="1"/>
  <c r="AF16" i="1"/>
  <c r="M16" i="1"/>
  <c r="L16" i="1"/>
  <c r="K16" i="1"/>
  <c r="IG15" i="1"/>
  <c r="II15" i="1" s="1"/>
  <c r="HX15" i="1"/>
  <c r="ET15" i="1"/>
  <c r="ES15" i="1"/>
  <c r="EU15" i="1" s="1"/>
  <c r="CH15" i="1"/>
  <c r="CG15" i="1"/>
  <c r="AG15" i="1"/>
  <c r="AF15" i="1"/>
  <c r="AH15" i="1" s="1"/>
  <c r="L15" i="1"/>
  <c r="K15" i="1"/>
  <c r="M15" i="1" s="1"/>
  <c r="IG14" i="1"/>
  <c r="II14" i="1" s="1"/>
  <c r="HX14" i="1"/>
  <c r="EU14" i="1"/>
  <c r="ET14" i="1"/>
  <c r="ES14" i="1"/>
  <c r="CH14" i="1"/>
  <c r="CG14" i="1"/>
  <c r="AG14" i="1"/>
  <c r="AH14" i="1" s="1"/>
  <c r="AF14" i="1"/>
  <c r="M14" i="1"/>
  <c r="L14" i="1"/>
  <c r="K14" i="1"/>
  <c r="IG13" i="1"/>
  <c r="II13" i="1" s="1"/>
  <c r="HX13" i="1"/>
  <c r="ET13" i="1"/>
  <c r="ES13" i="1"/>
  <c r="EU13" i="1" s="1"/>
  <c r="CH13" i="1"/>
  <c r="CG13" i="1"/>
  <c r="AG13" i="1"/>
  <c r="AF13" i="1"/>
  <c r="AH13" i="1" s="1"/>
  <c r="L13" i="1"/>
  <c r="K13" i="1"/>
  <c r="M13" i="1" s="1"/>
  <c r="IG12" i="1"/>
  <c r="II12" i="1" s="1"/>
  <c r="HX12" i="1"/>
  <c r="EU12" i="1"/>
  <c r="ET12" i="1"/>
  <c r="ES12" i="1"/>
  <c r="CH12" i="1"/>
  <c r="CG12" i="1"/>
  <c r="AG12" i="1"/>
  <c r="AH12" i="1" s="1"/>
  <c r="AF12" i="1"/>
  <c r="M12" i="1"/>
  <c r="L12" i="1"/>
  <c r="K12" i="1"/>
  <c r="IG11" i="1"/>
  <c r="II11" i="1" s="1"/>
  <c r="HX11" i="1"/>
  <c r="ET11" i="1"/>
  <c r="ES11" i="1"/>
  <c r="EU11" i="1" s="1"/>
  <c r="CH11" i="1"/>
  <c r="CG11" i="1"/>
  <c r="AG11" i="1"/>
  <c r="AF11" i="1"/>
  <c r="AH11" i="1" s="1"/>
  <c r="L11" i="1"/>
  <c r="K11" i="1"/>
  <c r="M11" i="1" s="1"/>
  <c r="IG10" i="1"/>
  <c r="II10" i="1" s="1"/>
  <c r="HX10" i="1"/>
  <c r="EU10" i="1"/>
  <c r="ET10" i="1"/>
  <c r="ES10" i="1"/>
  <c r="CH10" i="1"/>
  <c r="CG10" i="1"/>
  <c r="AG10" i="1"/>
  <c r="AH10" i="1" s="1"/>
  <c r="AF10" i="1"/>
  <c r="M10" i="1"/>
  <c r="L10" i="1"/>
  <c r="K10" i="1"/>
  <c r="II9" i="1"/>
  <c r="HX9" i="1"/>
  <c r="ET9" i="1"/>
  <c r="EU9" i="1" s="1"/>
  <c r="ES9" i="1"/>
  <c r="CH9" i="1"/>
  <c r="CH76" i="1" s="1"/>
  <c r="CG9" i="1"/>
  <c r="AG9" i="1"/>
  <c r="AF9" i="1"/>
  <c r="AH9" i="1" s="1"/>
  <c r="L9" i="1"/>
  <c r="M9" i="1" s="1"/>
  <c r="K9" i="1"/>
  <c r="II8" i="1"/>
  <c r="IG8" i="1"/>
  <c r="IG76" i="1" s="1"/>
  <c r="HX8" i="1"/>
  <c r="HX76" i="1" s="1"/>
  <c r="ET8" i="1"/>
  <c r="ET76" i="1" s="1"/>
  <c r="ES8" i="1"/>
  <c r="EU8" i="1" s="1"/>
  <c r="CH8" i="1"/>
  <c r="CG8" i="1"/>
  <c r="AH8" i="1"/>
  <c r="AG8" i="1"/>
  <c r="AF8" i="1"/>
  <c r="L8" i="1"/>
  <c r="L76" i="1" s="1"/>
  <c r="K8" i="1"/>
  <c r="K76" i="1" s="1"/>
  <c r="H4" i="4" l="1"/>
  <c r="H12" i="4" s="1"/>
  <c r="J13" i="3"/>
  <c r="M13" i="3" s="1"/>
  <c r="M5" i="3"/>
  <c r="L13" i="3"/>
  <c r="M7" i="3"/>
  <c r="L5" i="2"/>
  <c r="K12" i="2"/>
  <c r="I4" i="2"/>
  <c r="F56" i="2"/>
  <c r="EU76" i="1"/>
  <c r="II76" i="1"/>
  <c r="AH76" i="1"/>
  <c r="M8" i="1"/>
  <c r="M76" i="1" s="1"/>
  <c r="II72" i="1"/>
  <c r="I12" i="2" l="1"/>
  <c r="L12" i="2" s="1"/>
  <c r="L4" i="2"/>
</calcChain>
</file>

<file path=xl/sharedStrings.xml><?xml version="1.0" encoding="utf-8"?>
<sst xmlns="http://schemas.openxmlformats.org/spreadsheetml/2006/main" count="4421" uniqueCount="319">
  <si>
    <r>
      <t xml:space="preserve">
</t>
    </r>
    <r>
      <rPr>
        <b/>
        <sz val="8"/>
        <color rgb="FFC00000"/>
        <rFont val="Calibri"/>
        <family val="2"/>
        <scheme val="minor"/>
      </rPr>
      <t>DIRECCION DE BIENESTAR UNIVERSITARIO
UNIVERSIDAD DEL MAGDALENA</t>
    </r>
    <r>
      <rPr>
        <b/>
        <sz val="8"/>
        <color theme="1"/>
        <rFont val="Calibri"/>
        <family val="2"/>
        <scheme val="minor"/>
      </rPr>
      <t xml:space="preserve">
NUMERO DE ESTUDIANTES BENEFICIADOS POR ÁREA Y PROGRAMA O ENTIDAD ACADÉMICA, DURANTE EL AÑO 2017</t>
    </r>
  </si>
  <si>
    <t>PROGRAMAS</t>
  </si>
  <si>
    <t>MODALIDAD</t>
  </si>
  <si>
    <t>SALUD</t>
  </si>
  <si>
    <t>DESARROLLO HUMANO</t>
  </si>
  <si>
    <t>CULTURA</t>
  </si>
  <si>
    <t>DEPORTE</t>
  </si>
  <si>
    <t xml:space="preserve">SALUD TOTAL
2017 I
</t>
  </si>
  <si>
    <t>ATENCIÓN MEDICA</t>
  </si>
  <si>
    <t>ATENCIÓN ODONTOLOGICA</t>
  </si>
  <si>
    <t>ATENCIÓN DE ENFERMERÍA</t>
  </si>
  <si>
    <t>ACTIVIDADES DE PROMOCIÓN Y PREVENCIÓN</t>
  </si>
  <si>
    <t>2016-I</t>
  </si>
  <si>
    <t>2016-II</t>
  </si>
  <si>
    <t>SUBSIDIO ALMUERZO</t>
  </si>
  <si>
    <t>SUBSIDIO REFRIGERIO</t>
  </si>
  <si>
    <t>ATENCIÓN PSICOLOGICA</t>
  </si>
  <si>
    <t>VISITAS DE ESTUDIO SOCIOECONOMICO POR ESTRATO</t>
  </si>
  <si>
    <t>ESTUDIO DE CASOS ESPECIALES</t>
  </si>
  <si>
    <t>VISITAS DE ESTUDIO SOCIOECONOMICO READMISION POR ACUERDO SUPERIOR 014 DE 2013</t>
  </si>
  <si>
    <t>ASISTENCIAS A EVENTOS</t>
  </si>
  <si>
    <t>ESTUDIANTES SELECIONADOS PROGRAMA DE AYUDANTIAS</t>
  </si>
  <si>
    <t>ARTES PLÁSTICAS</t>
  </si>
  <si>
    <t>CORO</t>
  </si>
  <si>
    <t>DANZA</t>
  </si>
  <si>
    <t>GUITARRA</t>
  </si>
  <si>
    <t>ORQUESTA TROPICAL</t>
  </si>
  <si>
    <t>PERCUSIÓN</t>
  </si>
  <si>
    <t>TAMBORA</t>
  </si>
  <si>
    <t>TALLER LITERARIO</t>
  </si>
  <si>
    <t>TEATRO</t>
  </si>
  <si>
    <t>VALLENATO</t>
  </si>
  <si>
    <t>VIENTOS</t>
  </si>
  <si>
    <t>VIOLIN, VIOLA Y VIOLONCHELO</t>
  </si>
  <si>
    <t>ASISTENCIAS A EVENTOS 
NIVEL RECREATIVO</t>
  </si>
  <si>
    <t>TOTAL 
CULTURA 
2017-I</t>
  </si>
  <si>
    <t>2017-II</t>
  </si>
  <si>
    <t>AJEDREZ</t>
  </si>
  <si>
    <t>ATLETISMO</t>
  </si>
  <si>
    <t>BALONCESTO</t>
  </si>
  <si>
    <t>FITNES</t>
  </si>
  <si>
    <t>FUTBOL</t>
  </si>
  <si>
    <t>FUTBOL SALA</t>
  </si>
  <si>
    <t>NATACIÓN</t>
  </si>
  <si>
    <t>PATINAJE</t>
  </si>
  <si>
    <t>PORRISMO</t>
  </si>
  <si>
    <t>SOFTBOL</t>
  </si>
  <si>
    <t>TAEKWONDO</t>
  </si>
  <si>
    <t xml:space="preserve">TENIS </t>
  </si>
  <si>
    <t>TENIS MESA</t>
  </si>
  <si>
    <t>VOLEIBOL</t>
  </si>
  <si>
    <t>KARATE</t>
  </si>
  <si>
    <t>RUGBY</t>
  </si>
  <si>
    <t>ULTIMATE</t>
  </si>
  <si>
    <t>TOTAL 
DEPORTES 
2017-I</t>
  </si>
  <si>
    <t>FORMATIVO</t>
  </si>
  <si>
    <t>REPRESENTATIVO</t>
  </si>
  <si>
    <t>RECREATIVO</t>
  </si>
  <si>
    <t xml:space="preserve">RECREATIVO </t>
  </si>
  <si>
    <t>ATENCIÓN DEPORTOLOGíA</t>
  </si>
  <si>
    <t>ATENCIÓN FISIOTERAPIA</t>
  </si>
  <si>
    <t>ATENCIÓN MÉDICA</t>
  </si>
  <si>
    <t>ATENCIÓN NUTRICIÓN</t>
  </si>
  <si>
    <t>ATENCIÓN ODONTOLÓGICA</t>
  </si>
  <si>
    <t>ATENCIÓN PSICOLÓGICA</t>
  </si>
  <si>
    <t>PROMOCIÓN Y PREVENCIÓN</t>
  </si>
  <si>
    <t>2017-I</t>
  </si>
  <si>
    <t xml:space="preserve">PROGRAMA ACADÉMICO </t>
  </si>
  <si>
    <t>SAM-I</t>
  </si>
  <si>
    <t>SAM-II</t>
  </si>
  <si>
    <t>SAO-I</t>
  </si>
  <si>
    <t>SAO-II</t>
  </si>
  <si>
    <t>SAE-I2</t>
  </si>
  <si>
    <t>SAE-II2</t>
  </si>
  <si>
    <t>SPP-I</t>
  </si>
  <si>
    <t>SPP-II</t>
  </si>
  <si>
    <t>T-S-I</t>
  </si>
  <si>
    <t>T-S-II</t>
  </si>
  <si>
    <t>T-S</t>
  </si>
  <si>
    <t>DHSA-I</t>
  </si>
  <si>
    <t>DHSA-II</t>
  </si>
  <si>
    <t>DHSR-I</t>
  </si>
  <si>
    <t>DHSR-II</t>
  </si>
  <si>
    <t>DHAP-I</t>
  </si>
  <si>
    <t>DHAP-II</t>
  </si>
  <si>
    <t>DHVE-I</t>
  </si>
  <si>
    <t>DHVE-II</t>
  </si>
  <si>
    <t>DHEE-I</t>
  </si>
  <si>
    <t>DHEE-II</t>
  </si>
  <si>
    <t>DHER-I</t>
  </si>
  <si>
    <t>DHER-II2</t>
  </si>
  <si>
    <t>DHAA</t>
  </si>
  <si>
    <t>DHAA2</t>
  </si>
  <si>
    <t>DHAA22</t>
  </si>
  <si>
    <t>DHAA3</t>
  </si>
  <si>
    <t>DHPA- I2</t>
  </si>
  <si>
    <t>DHPM</t>
  </si>
  <si>
    <t>T-DH-I</t>
  </si>
  <si>
    <t>T-DH-II</t>
  </si>
  <si>
    <t>T-DH</t>
  </si>
  <si>
    <t>CC-F-I</t>
  </si>
  <si>
    <t>Columna11</t>
  </si>
  <si>
    <t>Columna10</t>
  </si>
  <si>
    <t>Columna9</t>
  </si>
  <si>
    <t>CC-F-I2</t>
  </si>
  <si>
    <t>CC-F-II</t>
  </si>
  <si>
    <t>CC-R-I</t>
  </si>
  <si>
    <t>CC-R-II</t>
  </si>
  <si>
    <t>CT-F-I</t>
  </si>
  <si>
    <t>CT-F-II</t>
  </si>
  <si>
    <t>CT-R-I</t>
  </si>
  <si>
    <t>CT-R-II</t>
  </si>
  <si>
    <t>CD-F-I</t>
  </si>
  <si>
    <t>CD-F-II</t>
  </si>
  <si>
    <t>CD-R-I</t>
  </si>
  <si>
    <t>CD-R-II</t>
  </si>
  <si>
    <t>CG-F-I</t>
  </si>
  <si>
    <t>CG-F-II</t>
  </si>
  <si>
    <t>CG-R-I</t>
  </si>
  <si>
    <t>CG-R-II</t>
  </si>
  <si>
    <t>CO-F-I</t>
  </si>
  <si>
    <t>CO-F-II</t>
  </si>
  <si>
    <t>CO-R-I</t>
  </si>
  <si>
    <t>CO-R-II</t>
  </si>
  <si>
    <t>CTT-F-I</t>
  </si>
  <si>
    <t>CTT-F-II</t>
  </si>
  <si>
    <t>CTT-R-I</t>
  </si>
  <si>
    <t>CTT-R-II</t>
  </si>
  <si>
    <t>CP-F-I</t>
  </si>
  <si>
    <t>CP-F-II</t>
  </si>
  <si>
    <t>CP-R-I</t>
  </si>
  <si>
    <t>CP-F-II2</t>
  </si>
  <si>
    <t>CV-F-I</t>
  </si>
  <si>
    <t>CV-F-II</t>
  </si>
  <si>
    <t>CV-R-I</t>
  </si>
  <si>
    <t>CV-R-II</t>
  </si>
  <si>
    <t>CTL-F-I</t>
  </si>
  <si>
    <t>CTL-F-II</t>
  </si>
  <si>
    <t>CTL-R-I</t>
  </si>
  <si>
    <t>CTL-R-II</t>
  </si>
  <si>
    <t>CVT-F-I</t>
  </si>
  <si>
    <t>CVT-F-II</t>
  </si>
  <si>
    <t>CVT-R-I</t>
  </si>
  <si>
    <t>CVT-R-II</t>
  </si>
  <si>
    <t>Columna8</t>
  </si>
  <si>
    <t>Columna7</t>
  </si>
  <si>
    <t>Columna6</t>
  </si>
  <si>
    <t>Columna5</t>
  </si>
  <si>
    <t>C.AS-REP-II</t>
  </si>
  <si>
    <t>C.AS-REP-II2</t>
  </si>
  <si>
    <t>T-C-I</t>
  </si>
  <si>
    <t>T-C-II</t>
  </si>
  <si>
    <t>DS-RC-I</t>
  </si>
  <si>
    <t>DS-RC-II</t>
  </si>
  <si>
    <t>DS-F-I</t>
  </si>
  <si>
    <t>DS-R-II</t>
  </si>
  <si>
    <t>DB-RC-I</t>
  </si>
  <si>
    <t>DB-RC-II</t>
  </si>
  <si>
    <t>DB-F-I</t>
  </si>
  <si>
    <t>DB-F-II</t>
  </si>
  <si>
    <t>DB-R-I</t>
  </si>
  <si>
    <t>DARC-I</t>
  </si>
  <si>
    <t>DARC-II</t>
  </si>
  <si>
    <t>DAF-I</t>
  </si>
  <si>
    <t>DAF-II</t>
  </si>
  <si>
    <t>DFS-RC-I</t>
  </si>
  <si>
    <t>DFS-RC-II</t>
  </si>
  <si>
    <t>DFS-F-I</t>
  </si>
  <si>
    <t>DFS-F-II</t>
  </si>
  <si>
    <t>DFS-R-I</t>
  </si>
  <si>
    <t>DF-RC-I</t>
  </si>
  <si>
    <t>DF-RC-II</t>
  </si>
  <si>
    <t>DF-F-I</t>
  </si>
  <si>
    <t>DF-F-II</t>
  </si>
  <si>
    <t>DF-R-I</t>
  </si>
  <si>
    <t>DT-RC-I</t>
  </si>
  <si>
    <t>DT-RC-II</t>
  </si>
  <si>
    <t>DT-F-I</t>
  </si>
  <si>
    <t>DT-F-II</t>
  </si>
  <si>
    <t>DA-RC-I</t>
  </si>
  <si>
    <t>DA-RC-II</t>
  </si>
  <si>
    <t>DA-F-I</t>
  </si>
  <si>
    <t>DA-F-II</t>
  </si>
  <si>
    <t>DTC-RC-I</t>
  </si>
  <si>
    <t>DTC-RC-II</t>
  </si>
  <si>
    <t>DTC-F-I</t>
  </si>
  <si>
    <t>DTC-F-II</t>
  </si>
  <si>
    <t>DTC-R-I</t>
  </si>
  <si>
    <t>DTM-RC-I</t>
  </si>
  <si>
    <t>DTM-RC-II</t>
  </si>
  <si>
    <t>DTM-F-I</t>
  </si>
  <si>
    <t>DTM-F-II</t>
  </si>
  <si>
    <t>DAT-RC-I</t>
  </si>
  <si>
    <t>DAT-RC-II</t>
  </si>
  <si>
    <t>DAT-F-I</t>
  </si>
  <si>
    <t>DAT-F-II</t>
  </si>
  <si>
    <t>DP-RC-I</t>
  </si>
  <si>
    <t>DP-RC-II</t>
  </si>
  <si>
    <t>DP-F-I</t>
  </si>
  <si>
    <t>DP-F-II</t>
  </si>
  <si>
    <t>DPJ-RC-I</t>
  </si>
  <si>
    <t>DPJ-RC-II</t>
  </si>
  <si>
    <t>DPJ-F-I</t>
  </si>
  <si>
    <t>DPJ-F-II</t>
  </si>
  <si>
    <t>DN-RC-I</t>
  </si>
  <si>
    <t>DN-RC-II</t>
  </si>
  <si>
    <t>DN-R-I</t>
  </si>
  <si>
    <t>DN-R-II</t>
  </si>
  <si>
    <t>DN-R-I2</t>
  </si>
  <si>
    <t>DV-F-I</t>
  </si>
  <si>
    <t>DV-F-II</t>
  </si>
  <si>
    <t>DV-R-I</t>
  </si>
  <si>
    <t>DV-R-II</t>
  </si>
  <si>
    <t>T-D-I</t>
  </si>
  <si>
    <t>T-D-II</t>
  </si>
  <si>
    <t>T-D</t>
  </si>
  <si>
    <t>Columna12</t>
  </si>
  <si>
    <t>Columna1</t>
  </si>
  <si>
    <t>Columna2</t>
  </si>
  <si>
    <t>Columna3</t>
  </si>
  <si>
    <t>Columna4</t>
  </si>
  <si>
    <t>Columna62</t>
  </si>
  <si>
    <t>DN-R-I24</t>
  </si>
  <si>
    <t>DN-R-I23</t>
  </si>
  <si>
    <t>DN-R-I22</t>
  </si>
  <si>
    <t>DN-R-I3</t>
  </si>
  <si>
    <t>Columna13</t>
  </si>
  <si>
    <t>ADMINISTRACIÓN DE EMPRESAS</t>
  </si>
  <si>
    <t>PRESENCIAL</t>
  </si>
  <si>
    <t>ADMINISTRACIÓN DE EMPRESAS TÚRISTICAS Y HOTELERAS</t>
  </si>
  <si>
    <t>ANTROPOLOGÍA</t>
  </si>
  <si>
    <t>BIOLOGÍA</t>
  </si>
  <si>
    <t>CINE Y AUDIOVISUALES</t>
  </si>
  <si>
    <t>CONTADURÍA PÚBLICA</t>
  </si>
  <si>
    <t>DERECHO</t>
  </si>
  <si>
    <t>ECONOMÍA</t>
  </si>
  <si>
    <t>ENFERMERÍA</t>
  </si>
  <si>
    <t>INGENIERÍA AGRONÓMICA</t>
  </si>
  <si>
    <t>INGENIERÍA AMBIENTAL Y SANITARIA</t>
  </si>
  <si>
    <t>INGENIERÍA CIVIL</t>
  </si>
  <si>
    <t>INGENIERÍA DE SISTEMAS</t>
  </si>
  <si>
    <t>INGENIERÍA ELECTRÓNICA</t>
  </si>
  <si>
    <t>INGENIERÍA INDUSTRIAL</t>
  </si>
  <si>
    <t>INGENIERÍA PESQUERA</t>
  </si>
  <si>
    <t>LICENCIATURA EN INFORMATICA</t>
  </si>
  <si>
    <t>LICENCIATURA EN EDUCACION INFANTIL</t>
  </si>
  <si>
    <t>MEDICINA</t>
  </si>
  <si>
    <t>NEGOCIOS INTERNACIONALES</t>
  </si>
  <si>
    <t>ODONTOLOGÍA</t>
  </si>
  <si>
    <t>PSICOLOGÍA</t>
  </si>
  <si>
    <t>TECNOLOGÍA EN ADMINISTRACIÓN HOTELERA Y TURÍSTICA</t>
  </si>
  <si>
    <t>TECNOLOGÍA EN GESTIÓN HOTELERA Y TURÍSTICA</t>
  </si>
  <si>
    <t>LICENCIATURA EN ARTES PLASTICAS</t>
  </si>
  <si>
    <t>DISTANCIA</t>
  </si>
  <si>
    <t>LICENCIATURA EN EDUCACIÓN BÁSICA CON ÉNFASIS EN CIENCIAS NATURALES Y EDUCACIÓN AMBIENTAL</t>
  </si>
  <si>
    <t xml:space="preserve">LICENCIATURAS EN EDUCACIÓN BÁSICA CON ÉNFASIS EN CIENCIAS SOCIALES </t>
  </si>
  <si>
    <t>LICENCIATURA EN EDUCACIÓN BÁSICA CON ÉNFASIS EN HUMANIDADES (LENGUA CASTELLANA)</t>
  </si>
  <si>
    <t>LICENCIATURA EN EDUCACIÓN BÁSICA CON ÉNFASIS EN IDIOMAS EXTRANJEROS</t>
  </si>
  <si>
    <t>LICENCIATURA EN EDUCACIÓN BÁSICA CON ÉNFASIS EN MATEMÁTICAS</t>
  </si>
  <si>
    <t>LICENCIATURA EN FILOSOFIA Y ESTUDIOS POLITICOS</t>
  </si>
  <si>
    <t>LICENCIATURA EN PREESCOLAR</t>
  </si>
  <si>
    <t>TÉCNICO LABORAL EN AUXILIAR EN SALUD ORAL</t>
  </si>
  <si>
    <t>TÉCNICO LABORAL EN ELECTRÓNICA Y ELECTRICIDAD INDUSTRIAL</t>
  </si>
  <si>
    <t>TÉCNICO LABORAL EN AUXILIAR DE HIGIENE Y SEGURIDAD INDUSTRIAL</t>
  </si>
  <si>
    <t>TÉCNICO LABORAL EN CRIMINALISTICA</t>
  </si>
  <si>
    <t>TÉCNICO LABORAL EN MAQUINARIA PESADA</t>
  </si>
  <si>
    <t>TÉCNICO LABORAL EN MINAS DE CÁRBON</t>
  </si>
  <si>
    <t>TÉCNICO LABORAL EN PRODUCCIÓN INDUSTRIAL</t>
  </si>
  <si>
    <t>TÉCNICO LABORAL EN REFRIGERACIÓN INDUSTRIAL</t>
  </si>
  <si>
    <t>TÉCNICO PROFESIONAL EN HIGIENE Y SEGURIDAD INDUSTRIAL</t>
  </si>
  <si>
    <t>TECNOLOGÍA EN ADMINISTRACIÓN PÚBLICA</t>
  </si>
  <si>
    <t>TECNOLOGÍA EN EDUCACIÓN FÍSICA RECREACIÓN Y DEPORTE</t>
  </si>
  <si>
    <t>TECNOLOGÍA EN REGENCIA DE FARMACIA</t>
  </si>
  <si>
    <t>TECNOLOGÍA EN SALUD OCUPACIONAL</t>
  </si>
  <si>
    <t>ESPECIALIZACION EN DERECHOS HUMANOS Y DERECHO INTERNACIONAL HUMANITARIO</t>
  </si>
  <si>
    <t>POSGRADO</t>
  </si>
  <si>
    <t>ESPECIALIZACIÓN EN DESARROLLO DE SOFWARE</t>
  </si>
  <si>
    <t>ESPECIALIZACIÓN EN DOCENCIA UNIVERSITARIA</t>
  </si>
  <si>
    <t>ESPECIALIZACIÓN EN ENSEÑANZAS DE LAS CIENCIAS SOCIALES</t>
  </si>
  <si>
    <t>ESPECIALIZACIÓN EN GESTIÓN Y CONTROL TRIBUTARIO</t>
  </si>
  <si>
    <t>ESPECIALIZACIÓN EN GERENCIA DE LA CALIDAD</t>
  </si>
  <si>
    <t>ESPECIALIZACIÓN EN GERENCIA DE PROYECTOS DE INGENIERÍA</t>
  </si>
  <si>
    <t>ESPECIALIZACIÓN EN GESTIÓN AMBIENTAL</t>
  </si>
  <si>
    <t>ESPECIALIZACIÓN EN FINANZAS</t>
  </si>
  <si>
    <t>ESPECIALIZACIÓN EN FORMULACIÓN Y EVALUACIÓN DE PROYECTOS DE INVERSIÓN PÚBLICA Y PRIVADA</t>
  </si>
  <si>
    <t>ESPECIALIZACIÓN EN PEDAGOGÍA INFANTIL</t>
  </si>
  <si>
    <t>ESPECIALIZACION EN SEGURIDAD Y SALUD EN EL TRABAJO</t>
  </si>
  <si>
    <t>MAESTRIA EN ACUICULTURA Y ECOLOGÍA ACUÁTICA TROPICAL</t>
  </si>
  <si>
    <t>MAESTRIA EN CIENCIAS AMBIENTALES</t>
  </si>
  <si>
    <t>MAESTRÍA EN DESARROLLO EMPRESARIAL</t>
  </si>
  <si>
    <t>MAESTRÍA EN EDUCACIÓN</t>
  </si>
  <si>
    <t>MAESTRÍA EN MANEJO INTEGRADO COSTERO</t>
  </si>
  <si>
    <t>DOCTORADO EN CIENCIAS DE LA EDUCACIÓN</t>
  </si>
  <si>
    <t>DOCENTES</t>
  </si>
  <si>
    <t>DOCENTE</t>
  </si>
  <si>
    <t>FUNCIONARIO</t>
  </si>
  <si>
    <t>CONTRATISTA</t>
  </si>
  <si>
    <t>GRADUADOS</t>
  </si>
  <si>
    <t>CICLO NIVELATORIO</t>
  </si>
  <si>
    <t>TOTAL</t>
  </si>
  <si>
    <t xml:space="preserve">PROGRAMA </t>
  </si>
  <si>
    <t>DISCIPLINA</t>
  </si>
  <si>
    <t xml:space="preserve">NIVELES </t>
  </si>
  <si>
    <t>COMUNIDAD UNIVERSITARIA</t>
  </si>
  <si>
    <t xml:space="preserve">ARTES PLASTICAS </t>
  </si>
  <si>
    <t>COROS</t>
  </si>
  <si>
    <t>ESTUDIANTES</t>
  </si>
  <si>
    <t>IDEA</t>
  </si>
  <si>
    <t>POSGRADOS</t>
  </si>
  <si>
    <t>PERCUSION</t>
  </si>
  <si>
    <t>VIOLA, VIOLIN Y VIOCHELO</t>
  </si>
  <si>
    <t>GUITARRAN</t>
  </si>
  <si>
    <t xml:space="preserve">TOTAL </t>
  </si>
  <si>
    <t>O</t>
  </si>
  <si>
    <t>PROGRAMA</t>
  </si>
  <si>
    <t>NIVELES</t>
  </si>
  <si>
    <t>TECNICO LABORAL EN DISEÑO GRAFICO</t>
  </si>
  <si>
    <t>MAESTRIA EN PROMOCION Y PROTECCION DE LOS DERECHOS HUMANOS</t>
  </si>
  <si>
    <t xml:space="preserve">TIPO DE ATENCION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</si>
</sst>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\ _€_-;\-* #,##0\ _€_-;_-* &quot;-&quot;\ _€_-;_-@_-"/>
    <numFmt numFmtId="43" formatCode="_-* #,##0.00\ _€_-;\-* #,##0.00\ _€_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C0000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1A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0"/>
        <bgColor theme="5" tint="0.79998168889431442"/>
      </patternFill>
    </fill>
  </fills>
  <borders count="70">
    <border>
      <left/>
      <right/>
      <top/>
      <bottom/>
      <diagonal/>
    </border>
    <border>
      <left style="thin">
        <color rgb="FFC45B58"/>
      </left>
      <right style="thin">
        <color rgb="FFC45B58"/>
      </right>
      <top style="thin">
        <color rgb="FFC45B58"/>
      </top>
      <bottom style="thin">
        <color rgb="FFC45B58"/>
      </bottom>
      <diagonal/>
    </border>
    <border>
      <left style="thin">
        <color rgb="FFC45B58"/>
      </left>
      <right/>
      <top style="thin">
        <color rgb="FFC45B58"/>
      </top>
      <bottom style="thin">
        <color rgb="FFC45B58"/>
      </bottom>
      <diagonal/>
    </border>
    <border>
      <left/>
      <right/>
      <top style="thin">
        <color rgb="FFC45B58"/>
      </top>
      <bottom style="thin">
        <color rgb="FFC45B58"/>
      </bottom>
      <diagonal/>
    </border>
    <border>
      <left/>
      <right style="thin">
        <color rgb="FFC45B58"/>
      </right>
      <top style="thin">
        <color rgb="FFC45B58"/>
      </top>
      <bottom style="thin">
        <color rgb="FFC45B58"/>
      </bottom>
      <diagonal/>
    </border>
    <border>
      <left style="thin">
        <color rgb="FFC45B58"/>
      </left>
      <right/>
      <top/>
      <bottom style="thin">
        <color rgb="FFC45B58"/>
      </bottom>
      <diagonal/>
    </border>
    <border>
      <left/>
      <right/>
      <top/>
      <bottom style="thin">
        <color rgb="FFC45B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45B58"/>
      </left>
      <right/>
      <top style="thin">
        <color rgb="FFC45B58"/>
      </top>
      <bottom/>
      <diagonal/>
    </border>
    <border>
      <left/>
      <right style="thin">
        <color rgb="FFC45B58"/>
      </right>
      <top style="thin">
        <color rgb="FFC45B58"/>
      </top>
      <bottom/>
      <diagonal/>
    </border>
    <border>
      <left style="thin">
        <color rgb="FFC45B58"/>
      </left>
      <right style="thin">
        <color rgb="FFC45B58"/>
      </right>
      <top style="thin">
        <color rgb="FFC45B58"/>
      </top>
      <bottom/>
      <diagonal/>
    </border>
    <border>
      <left/>
      <right/>
      <top style="thin">
        <color rgb="FFC45B58"/>
      </top>
      <bottom/>
      <diagonal/>
    </border>
    <border>
      <left/>
      <right style="thin">
        <color rgb="FFC45B58"/>
      </right>
      <top/>
      <bottom style="thin">
        <color rgb="FFC45B58"/>
      </bottom>
      <diagonal/>
    </border>
    <border>
      <left style="thin">
        <color rgb="FFC45B58"/>
      </left>
      <right style="thin">
        <color rgb="FFC45B58"/>
      </right>
      <top/>
      <bottom/>
      <diagonal/>
    </border>
    <border>
      <left/>
      <right style="thin">
        <color rgb="FFC45B58"/>
      </right>
      <top/>
      <bottom/>
      <diagonal/>
    </border>
    <border>
      <left style="thin">
        <color rgb="FFC45B58"/>
      </left>
      <right style="thin">
        <color rgb="FFC45B58"/>
      </right>
      <top/>
      <bottom style="thin">
        <color rgb="FFC45B5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8">
    <xf numFmtId="0" fontId="0" fillId="0" borderId="0" xfId="0"/>
    <xf numFmtId="0" fontId="4" fillId="2" borderId="0" xfId="0" applyFont="1" applyFill="1" applyBorder="1" applyAlignment="1">
      <alignment vertical="center" wrapText="1"/>
    </xf>
    <xf numFmtId="0" fontId="0" fillId="0" borderId="0" xfId="0" applyAlignment="1"/>
    <xf numFmtId="0" fontId="7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 applyAlignment="1">
      <alignment horizontal="center" wrapText="1"/>
    </xf>
    <xf numFmtId="43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7" xfId="0" applyBorder="1"/>
    <xf numFmtId="0" fontId="10" fillId="0" borderId="7" xfId="0" applyFont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1" fontId="11" fillId="0" borderId="7" xfId="1" applyNumberFormat="1" applyFont="1" applyFill="1" applyBorder="1" applyAlignment="1">
      <alignment horizontal="center" vertical="center" wrapText="1"/>
    </xf>
    <xf numFmtId="41" fontId="11" fillId="0" borderId="7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41" fontId="12" fillId="0" borderId="7" xfId="0" applyNumberFormat="1" applyFont="1" applyFill="1" applyBorder="1" applyAlignment="1">
      <alignment horizontal="center" vertical="center"/>
    </xf>
    <xf numFmtId="0" fontId="12" fillId="0" borderId="7" xfId="0" applyNumberFormat="1" applyFont="1" applyFill="1" applyBorder="1" applyAlignment="1">
      <alignment horizontal="center" vertical="center"/>
    </xf>
    <xf numFmtId="0" fontId="12" fillId="0" borderId="7" xfId="1" applyNumberFormat="1" applyFont="1" applyFill="1" applyBorder="1" applyAlignment="1">
      <alignment horizontal="center" vertical="center"/>
    </xf>
    <xf numFmtId="41" fontId="12" fillId="0" borderId="7" xfId="1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0" fillId="0" borderId="7" xfId="0" applyFont="1" applyFill="1" applyBorder="1" applyAlignment="1">
      <alignment horizontal="left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0" xfId="0" applyFill="1"/>
    <xf numFmtId="0" fontId="9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5" fillId="2" borderId="22" xfId="0" applyFont="1" applyFill="1" applyBorder="1" applyAlignment="1">
      <alignment vertical="center" wrapText="1"/>
    </xf>
    <xf numFmtId="0" fontId="12" fillId="8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0" fillId="2" borderId="7" xfId="0" applyFill="1" applyBorder="1"/>
    <xf numFmtId="0" fontId="12" fillId="8" borderId="7" xfId="0" applyFont="1" applyFill="1" applyBorder="1" applyAlignment="1">
      <alignment horizontal="center" vertical="center"/>
    </xf>
    <xf numFmtId="0" fontId="3" fillId="0" borderId="21" xfId="0" applyFont="1" applyBorder="1"/>
    <xf numFmtId="0" fontId="0" fillId="0" borderId="22" xfId="0" applyBorder="1"/>
    <xf numFmtId="0" fontId="0" fillId="0" borderId="23" xfId="0" applyBorder="1"/>
    <xf numFmtId="0" fontId="0" fillId="2" borderId="0" xfId="0" applyFill="1" applyAlignment="1">
      <alignment horizontal="center"/>
    </xf>
    <xf numFmtId="0" fontId="3" fillId="0" borderId="30" xfId="0" applyFont="1" applyBorder="1"/>
    <xf numFmtId="0" fontId="0" fillId="0" borderId="31" xfId="0" applyBorder="1"/>
    <xf numFmtId="0" fontId="3" fillId="8" borderId="30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left" vertical="center" wrapText="1"/>
    </xf>
    <xf numFmtId="0" fontId="12" fillId="8" borderId="32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12" fillId="8" borderId="34" xfId="0" applyFont="1" applyFill="1" applyBorder="1" applyAlignment="1">
      <alignment horizontal="center" vertical="center"/>
    </xf>
    <xf numFmtId="0" fontId="3" fillId="0" borderId="35" xfId="0" applyFont="1" applyBorder="1" applyAlignment="1"/>
    <xf numFmtId="0" fontId="3" fillId="0" borderId="27" xfId="0" applyFont="1" applyBorder="1" applyAlignment="1"/>
    <xf numFmtId="0" fontId="0" fillId="0" borderId="28" xfId="0" applyBorder="1"/>
    <xf numFmtId="0" fontId="0" fillId="0" borderId="0" xfId="0" applyBorder="1"/>
    <xf numFmtId="0" fontId="0" fillId="2" borderId="18" xfId="0" applyFill="1" applyBorder="1"/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9" xfId="0" applyFill="1" applyBorder="1"/>
    <xf numFmtId="0" fontId="0" fillId="2" borderId="40" xfId="0" applyFill="1" applyBorder="1"/>
    <xf numFmtId="0" fontId="0" fillId="2" borderId="41" xfId="0" applyFill="1" applyBorder="1" applyAlignment="1">
      <alignment horizontal="center"/>
    </xf>
    <xf numFmtId="0" fontId="9" fillId="2" borderId="42" xfId="0" applyFont="1" applyFill="1" applyBorder="1" applyAlignment="1">
      <alignment vertical="center" wrapText="1"/>
    </xf>
    <xf numFmtId="0" fontId="0" fillId="2" borderId="42" xfId="0" applyFill="1" applyBorder="1" applyAlignment="1">
      <alignment horizontal="center"/>
    </xf>
    <xf numFmtId="0" fontId="12" fillId="2" borderId="7" xfId="0" applyFont="1" applyFill="1" applyBorder="1" applyAlignment="1">
      <alignment horizontal="center" vertical="center"/>
    </xf>
    <xf numFmtId="0" fontId="12" fillId="8" borderId="44" xfId="0" applyFont="1" applyFill="1" applyBorder="1" applyAlignment="1">
      <alignment vertical="center"/>
    </xf>
    <xf numFmtId="0" fontId="12" fillId="2" borderId="39" xfId="0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0" xfId="0" applyFill="1"/>
    <xf numFmtId="0" fontId="0" fillId="2" borderId="47" xfId="0" applyFill="1" applyBorder="1" applyAlignment="1">
      <alignment horizontal="center"/>
    </xf>
    <xf numFmtId="0" fontId="12" fillId="8" borderId="1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9" fillId="2" borderId="7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12" fillId="8" borderId="42" xfId="0" applyFont="1" applyFill="1" applyBorder="1" applyAlignment="1">
      <alignment horizontal="center" vertical="center"/>
    </xf>
    <xf numFmtId="0" fontId="0" fillId="2" borderId="50" xfId="0" applyFill="1" applyBorder="1" applyAlignment="1">
      <alignment horizontal="center"/>
    </xf>
    <xf numFmtId="0" fontId="0" fillId="2" borderId="27" xfId="0" applyFill="1" applyBorder="1"/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9" fillId="2" borderId="22" xfId="0" applyFont="1" applyFill="1" applyBorder="1" applyAlignment="1">
      <alignment vertical="center" wrapText="1"/>
    </xf>
    <xf numFmtId="0" fontId="0" fillId="2" borderId="23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12" fillId="8" borderId="22" xfId="0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27" xfId="0" applyFill="1" applyBorder="1" applyAlignment="1">
      <alignment horizontal="center"/>
    </xf>
    <xf numFmtId="0" fontId="12" fillId="2" borderId="27" xfId="0" applyFont="1" applyFill="1" applyBorder="1" applyAlignment="1">
      <alignment horizontal="center" vertical="center"/>
    </xf>
    <xf numFmtId="0" fontId="0" fillId="2" borderId="39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9" fillId="2" borderId="55" xfId="0" applyFont="1" applyFill="1" applyBorder="1" applyAlignment="1">
      <alignment vertical="center" wrapText="1"/>
    </xf>
    <xf numFmtId="0" fontId="0" fillId="2" borderId="56" xfId="0" applyFill="1" applyBorder="1"/>
    <xf numFmtId="0" fontId="0" fillId="2" borderId="57" xfId="0" applyFill="1" applyBorder="1"/>
    <xf numFmtId="0" fontId="0" fillId="2" borderId="50" xfId="0" applyFill="1" applyBorder="1"/>
    <xf numFmtId="0" fontId="0" fillId="2" borderId="23" xfId="0" applyFill="1" applyBorder="1"/>
    <xf numFmtId="0" fontId="12" fillId="2" borderId="18" xfId="0" applyFont="1" applyFill="1" applyBorder="1" applyAlignment="1">
      <alignment horizontal="center" vertical="center"/>
    </xf>
    <xf numFmtId="0" fontId="0" fillId="2" borderId="60" xfId="0" applyFill="1" applyBorder="1" applyAlignment="1">
      <alignment horizontal="center"/>
    </xf>
    <xf numFmtId="0" fontId="12" fillId="8" borderId="22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42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2" fillId="8" borderId="32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12" fillId="8" borderId="62" xfId="0" applyFont="1" applyFill="1" applyBorder="1" applyAlignment="1">
      <alignment horizontal="center"/>
    </xf>
    <xf numFmtId="0" fontId="12" fillId="8" borderId="62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2" fillId="0" borderId="42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12" fillId="2" borderId="32" xfId="0" applyFont="1" applyFill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2" borderId="22" xfId="0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2" fillId="0" borderId="7" xfId="1" applyNumberFormat="1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2" borderId="64" xfId="0" applyFont="1" applyFill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2" borderId="16" xfId="0" applyFill="1" applyBorder="1"/>
    <xf numFmtId="0" fontId="0" fillId="0" borderId="3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19" xfId="0" applyFill="1" applyBorder="1"/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2" xfId="0" applyBorder="1" applyAlignment="1">
      <alignment horizontal="center"/>
    </xf>
    <xf numFmtId="0" fontId="3" fillId="2" borderId="18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30" xfId="0" applyFont="1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3" fillId="0" borderId="35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6" fillId="2" borderId="18" xfId="0" applyFont="1" applyFill="1" applyBorder="1" applyAlignment="1">
      <alignment vertical="center" wrapText="1"/>
    </xf>
    <xf numFmtId="0" fontId="15" fillId="0" borderId="18" xfId="0" applyFont="1" applyBorder="1"/>
    <xf numFmtId="0" fontId="0" fillId="2" borderId="64" xfId="0" applyFill="1" applyBorder="1" applyAlignment="1">
      <alignment horizontal="center"/>
    </xf>
    <xf numFmtId="0" fontId="12" fillId="8" borderId="16" xfId="0" applyFont="1" applyFill="1" applyBorder="1" applyAlignment="1">
      <alignment horizontal="center" vertical="center"/>
    </xf>
    <xf numFmtId="0" fontId="16" fillId="2" borderId="42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/>
    </xf>
    <xf numFmtId="0" fontId="17" fillId="2" borderId="7" xfId="0" applyFont="1" applyFill="1" applyBorder="1" applyAlignment="1">
      <alignment vertical="center" wrapText="1"/>
    </xf>
    <xf numFmtId="0" fontId="0" fillId="0" borderId="31" xfId="0" applyNumberFormat="1" applyBorder="1" applyAlignment="1">
      <alignment horizontal="center" vertical="center"/>
    </xf>
    <xf numFmtId="0" fontId="3" fillId="0" borderId="30" xfId="0" applyFont="1" applyBorder="1" applyAlignment="1"/>
    <xf numFmtId="0" fontId="0" fillId="0" borderId="31" xfId="0" applyBorder="1" applyAlignment="1">
      <alignment horizontal="center" vertical="center"/>
    </xf>
    <xf numFmtId="0" fontId="3" fillId="8" borderId="30" xfId="0" applyFont="1" applyFill="1" applyBorder="1" applyAlignment="1">
      <alignment horizontal="left" vertical="center"/>
    </xf>
    <xf numFmtId="0" fontId="3" fillId="2" borderId="30" xfId="0" applyFont="1" applyFill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3" fillId="0" borderId="26" xfId="0" applyFont="1" applyBorder="1" applyAlignment="1"/>
    <xf numFmtId="0" fontId="0" fillId="0" borderId="27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15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52" xfId="0" applyBorder="1" applyAlignment="1">
      <alignment horizontal="center"/>
    </xf>
    <xf numFmtId="0" fontId="14" fillId="8" borderId="24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0" fillId="0" borderId="45" xfId="0" applyBorder="1" applyAlignment="1">
      <alignment horizontal="center"/>
    </xf>
    <xf numFmtId="0" fontId="0" fillId="0" borderId="54" xfId="0" applyBorder="1" applyAlignment="1">
      <alignment horizontal="center"/>
    </xf>
    <xf numFmtId="0" fontId="15" fillId="0" borderId="58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54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3" fillId="2" borderId="43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52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4" fillId="8" borderId="37" xfId="0" applyFont="1" applyFill="1" applyBorder="1" applyAlignment="1">
      <alignment horizontal="center" vertical="center" wrapText="1"/>
    </xf>
    <xf numFmtId="0" fontId="14" fillId="8" borderId="38" xfId="0" applyFont="1" applyFill="1" applyBorder="1" applyAlignment="1">
      <alignment horizontal="center" vertical="center" wrapText="1"/>
    </xf>
    <xf numFmtId="0" fontId="14" fillId="8" borderId="43" xfId="0" applyFont="1" applyFill="1" applyBorder="1" applyAlignment="1">
      <alignment horizontal="center" vertical="center" wrapText="1"/>
    </xf>
    <xf numFmtId="0" fontId="14" fillId="2" borderId="37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/>
    </xf>
    <xf numFmtId="0" fontId="3" fillId="2" borderId="46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15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33" formatCode="_-* #,##0\ _€_-;\-* #,##0\ _€_-;_-* &quot;-&quot;\ _€_-;_-@_-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name val="Calibri"/>
        <scheme val="none"/>
      </font>
      <fill>
        <patternFill>
          <fgColor rgb="FF000000"/>
        </patternFill>
      </fill>
      <alignment horizontal="center" vertic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/Downloads/INDICADORES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final%20octubre%2010%20xls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istica Completa orig"/>
      <sheetName val="Hoja1"/>
      <sheetName val="Hoja2"/>
      <sheetName val="Estadistica Completa"/>
      <sheetName val="Estadistica sin duplicado"/>
      <sheetName val="Atención médica sin duplicado"/>
      <sheetName val="Atención odontol sin duplica"/>
      <sheetName val="Atención enfermer sin duplic "/>
      <sheetName val="Atención deportologia sin dupl "/>
      <sheetName val="Atención fisioterapia sin d"/>
      <sheetName val="Atención nutrición sin d (2"/>
      <sheetName val="Atención Psicologia sin d "/>
      <sheetName val="Promoción y Prevención"/>
      <sheetName val="Para SNIES"/>
      <sheetName val="PDU"/>
    </sheetNames>
    <sheetDataSet>
      <sheetData sheetId="0" refreshError="1"/>
      <sheetData sheetId="1" refreshError="1">
        <row r="3">
          <cell r="A3" t="str">
            <v>Cuenta de PROGRAMA</v>
          </cell>
        </row>
        <row r="16">
          <cell r="D16">
            <v>2</v>
          </cell>
        </row>
        <row r="17">
          <cell r="D17">
            <v>1</v>
          </cell>
        </row>
        <row r="18">
          <cell r="D18">
            <v>4</v>
          </cell>
        </row>
        <row r="19">
          <cell r="D19">
            <v>2</v>
          </cell>
        </row>
        <row r="20">
          <cell r="D20">
            <v>28</v>
          </cell>
        </row>
        <row r="21">
          <cell r="D21">
            <v>2</v>
          </cell>
        </row>
        <row r="22">
          <cell r="D22">
            <v>71</v>
          </cell>
        </row>
        <row r="23">
          <cell r="D23">
            <v>1</v>
          </cell>
        </row>
        <row r="24">
          <cell r="D24">
            <v>4</v>
          </cell>
        </row>
        <row r="25">
          <cell r="D25">
            <v>2</v>
          </cell>
        </row>
        <row r="26">
          <cell r="D26">
            <v>7</v>
          </cell>
        </row>
        <row r="27">
          <cell r="D27">
            <v>2</v>
          </cell>
        </row>
        <row r="28">
          <cell r="D28">
            <v>1</v>
          </cell>
        </row>
        <row r="29">
          <cell r="D29">
            <v>1</v>
          </cell>
        </row>
        <row r="30">
          <cell r="D30">
            <v>5</v>
          </cell>
        </row>
        <row r="31">
          <cell r="D31">
            <v>1</v>
          </cell>
        </row>
        <row r="32">
          <cell r="D32">
            <v>8</v>
          </cell>
        </row>
        <row r="33">
          <cell r="D33">
            <v>6</v>
          </cell>
        </row>
        <row r="34">
          <cell r="D34">
            <v>3</v>
          </cell>
        </row>
        <row r="35">
          <cell r="D35">
            <v>7</v>
          </cell>
        </row>
        <row r="36">
          <cell r="D36">
            <v>1</v>
          </cell>
        </row>
        <row r="37">
          <cell r="D37">
            <v>1</v>
          </cell>
        </row>
        <row r="38">
          <cell r="D38">
            <v>1</v>
          </cell>
        </row>
        <row r="39">
          <cell r="D39">
            <v>7</v>
          </cell>
        </row>
        <row r="40">
          <cell r="D40">
            <v>6</v>
          </cell>
        </row>
        <row r="41">
          <cell r="D41">
            <v>14</v>
          </cell>
        </row>
        <row r="42">
          <cell r="D42">
            <v>2</v>
          </cell>
        </row>
        <row r="43">
          <cell r="D43">
            <v>2</v>
          </cell>
        </row>
        <row r="44">
          <cell r="D44">
            <v>14</v>
          </cell>
        </row>
        <row r="45">
          <cell r="D45">
            <v>1</v>
          </cell>
        </row>
        <row r="53">
          <cell r="D53">
            <v>1</v>
          </cell>
        </row>
        <row r="54">
          <cell r="D54">
            <v>1</v>
          </cell>
        </row>
        <row r="55">
          <cell r="D55">
            <v>2</v>
          </cell>
        </row>
        <row r="56">
          <cell r="D56">
            <v>1</v>
          </cell>
        </row>
        <row r="57">
          <cell r="D57">
            <v>2</v>
          </cell>
        </row>
        <row r="58">
          <cell r="D58">
            <v>1</v>
          </cell>
        </row>
        <row r="59">
          <cell r="D59">
            <v>1</v>
          </cell>
        </row>
        <row r="60">
          <cell r="D60">
            <v>3</v>
          </cell>
        </row>
        <row r="61">
          <cell r="D61">
            <v>2</v>
          </cell>
        </row>
        <row r="62">
          <cell r="D62">
            <v>2</v>
          </cell>
        </row>
        <row r="63">
          <cell r="D63">
            <v>3</v>
          </cell>
        </row>
        <row r="64">
          <cell r="D64">
            <v>1</v>
          </cell>
        </row>
        <row r="73">
          <cell r="D73">
            <v>4</v>
          </cell>
        </row>
        <row r="74">
          <cell r="D74">
            <v>1</v>
          </cell>
        </row>
        <row r="75">
          <cell r="D75">
            <v>2</v>
          </cell>
        </row>
        <row r="76">
          <cell r="D76">
            <v>1</v>
          </cell>
        </row>
        <row r="77">
          <cell r="D77">
            <v>13</v>
          </cell>
        </row>
        <row r="78">
          <cell r="D78">
            <v>1</v>
          </cell>
        </row>
        <row r="79">
          <cell r="D79">
            <v>3</v>
          </cell>
        </row>
        <row r="80">
          <cell r="D80">
            <v>38</v>
          </cell>
        </row>
        <row r="81">
          <cell r="D81">
            <v>5</v>
          </cell>
        </row>
        <row r="82">
          <cell r="D82">
            <v>1</v>
          </cell>
        </row>
        <row r="83">
          <cell r="D83">
            <v>13</v>
          </cell>
        </row>
        <row r="84">
          <cell r="D84">
            <v>1</v>
          </cell>
        </row>
        <row r="85">
          <cell r="D85">
            <v>3</v>
          </cell>
        </row>
        <row r="86">
          <cell r="D86">
            <v>2</v>
          </cell>
        </row>
        <row r="87">
          <cell r="D87">
            <v>2</v>
          </cell>
        </row>
        <row r="88">
          <cell r="D88">
            <v>2</v>
          </cell>
        </row>
        <row r="89">
          <cell r="D89">
            <v>7</v>
          </cell>
        </row>
        <row r="90">
          <cell r="D90">
            <v>4</v>
          </cell>
        </row>
        <row r="91">
          <cell r="D91">
            <v>1</v>
          </cell>
        </row>
        <row r="92">
          <cell r="D92">
            <v>2</v>
          </cell>
        </row>
        <row r="93">
          <cell r="D93">
            <v>4</v>
          </cell>
        </row>
        <row r="94">
          <cell r="D94">
            <v>2</v>
          </cell>
        </row>
        <row r="95">
          <cell r="D95">
            <v>7</v>
          </cell>
        </row>
        <row r="96">
          <cell r="D96">
            <v>2</v>
          </cell>
        </row>
        <row r="97">
          <cell r="D97">
            <v>17</v>
          </cell>
        </row>
        <row r="98">
          <cell r="D98">
            <v>4</v>
          </cell>
        </row>
        <row r="109">
          <cell r="D109">
            <v>1</v>
          </cell>
        </row>
        <row r="110">
          <cell r="D110">
            <v>3</v>
          </cell>
        </row>
        <row r="111">
          <cell r="D111">
            <v>14</v>
          </cell>
        </row>
        <row r="112">
          <cell r="D112">
            <v>18</v>
          </cell>
        </row>
        <row r="113">
          <cell r="D113">
            <v>1</v>
          </cell>
        </row>
        <row r="114">
          <cell r="D114">
            <v>3</v>
          </cell>
        </row>
        <row r="115">
          <cell r="D115">
            <v>4</v>
          </cell>
        </row>
        <row r="116">
          <cell r="D116">
            <v>1</v>
          </cell>
        </row>
        <row r="117">
          <cell r="D117">
            <v>1</v>
          </cell>
        </row>
        <row r="118">
          <cell r="D118">
            <v>1</v>
          </cell>
        </row>
        <row r="119">
          <cell r="D119">
            <v>4</v>
          </cell>
        </row>
        <row r="120">
          <cell r="D120">
            <v>5</v>
          </cell>
        </row>
        <row r="121">
          <cell r="D121">
            <v>9</v>
          </cell>
        </row>
        <row r="122">
          <cell r="D122">
            <v>1</v>
          </cell>
        </row>
        <row r="123">
          <cell r="D123">
            <v>2</v>
          </cell>
        </row>
        <row r="124">
          <cell r="D124">
            <v>3</v>
          </cell>
        </row>
        <row r="125">
          <cell r="D125">
            <v>3</v>
          </cell>
        </row>
        <row r="126">
          <cell r="D126">
            <v>4</v>
          </cell>
        </row>
        <row r="127">
          <cell r="D127">
            <v>1</v>
          </cell>
        </row>
        <row r="128">
          <cell r="D128">
            <v>5</v>
          </cell>
        </row>
        <row r="129">
          <cell r="D129">
            <v>3</v>
          </cell>
        </row>
        <row r="130">
          <cell r="D130">
            <v>1</v>
          </cell>
        </row>
        <row r="131">
          <cell r="D131">
            <v>3</v>
          </cell>
        </row>
        <row r="132">
          <cell r="D132">
            <v>11</v>
          </cell>
        </row>
        <row r="133">
          <cell r="D133">
            <v>2</v>
          </cell>
        </row>
        <row r="219">
          <cell r="D219">
            <v>2</v>
          </cell>
        </row>
        <row r="220">
          <cell r="D220">
            <v>14</v>
          </cell>
        </row>
        <row r="221">
          <cell r="D221">
            <v>32</v>
          </cell>
        </row>
        <row r="222">
          <cell r="D222">
            <v>1</v>
          </cell>
        </row>
        <row r="223">
          <cell r="D223">
            <v>1</v>
          </cell>
        </row>
        <row r="224">
          <cell r="D224">
            <v>2</v>
          </cell>
        </row>
        <row r="225">
          <cell r="D225">
            <v>10</v>
          </cell>
        </row>
        <row r="226">
          <cell r="D226">
            <v>2</v>
          </cell>
        </row>
        <row r="227">
          <cell r="D227">
            <v>1</v>
          </cell>
        </row>
        <row r="228">
          <cell r="D228">
            <v>6</v>
          </cell>
        </row>
        <row r="229">
          <cell r="D229">
            <v>1</v>
          </cell>
        </row>
        <row r="230">
          <cell r="D230">
            <v>1</v>
          </cell>
        </row>
        <row r="231">
          <cell r="D231">
            <v>1</v>
          </cell>
        </row>
        <row r="232">
          <cell r="D232">
            <v>5</v>
          </cell>
        </row>
        <row r="233">
          <cell r="D233">
            <v>1</v>
          </cell>
        </row>
        <row r="234">
          <cell r="D234">
            <v>10</v>
          </cell>
        </row>
        <row r="235">
          <cell r="D235">
            <v>2</v>
          </cell>
        </row>
        <row r="242">
          <cell r="D242">
            <v>1</v>
          </cell>
        </row>
        <row r="243">
          <cell r="D243">
            <v>1</v>
          </cell>
        </row>
        <row r="244">
          <cell r="D244">
            <v>9</v>
          </cell>
        </row>
        <row r="245">
          <cell r="D245">
            <v>1</v>
          </cell>
        </row>
        <row r="246">
          <cell r="D246">
            <v>1</v>
          </cell>
        </row>
        <row r="247">
          <cell r="D247">
            <v>29</v>
          </cell>
        </row>
        <row r="248">
          <cell r="D248">
            <v>8</v>
          </cell>
        </row>
        <row r="249">
          <cell r="D249">
            <v>84</v>
          </cell>
        </row>
        <row r="250">
          <cell r="D250">
            <v>3</v>
          </cell>
        </row>
        <row r="251">
          <cell r="D251">
            <v>1</v>
          </cell>
        </row>
        <row r="252">
          <cell r="D252">
            <v>7</v>
          </cell>
        </row>
        <row r="253">
          <cell r="D253">
            <v>1</v>
          </cell>
        </row>
        <row r="254">
          <cell r="D254">
            <v>4</v>
          </cell>
        </row>
        <row r="255">
          <cell r="D255">
            <v>7</v>
          </cell>
        </row>
        <row r="256">
          <cell r="D256">
            <v>1</v>
          </cell>
        </row>
        <row r="257">
          <cell r="D257">
            <v>1</v>
          </cell>
        </row>
        <row r="258">
          <cell r="D258">
            <v>1</v>
          </cell>
        </row>
        <row r="259">
          <cell r="D259">
            <v>1</v>
          </cell>
        </row>
        <row r="260">
          <cell r="D260">
            <v>14</v>
          </cell>
        </row>
        <row r="261">
          <cell r="D261">
            <v>2</v>
          </cell>
        </row>
        <row r="262">
          <cell r="D262">
            <v>4</v>
          </cell>
        </row>
        <row r="263">
          <cell r="D263">
            <v>1</v>
          </cell>
        </row>
        <row r="264">
          <cell r="D264">
            <v>1</v>
          </cell>
        </row>
        <row r="265">
          <cell r="D265">
            <v>4</v>
          </cell>
        </row>
        <row r="266">
          <cell r="D266">
            <v>3</v>
          </cell>
        </row>
        <row r="267">
          <cell r="D267">
            <v>12</v>
          </cell>
        </row>
        <row r="268">
          <cell r="D268">
            <v>2</v>
          </cell>
        </row>
        <row r="269">
          <cell r="D269">
            <v>1</v>
          </cell>
        </row>
        <row r="270">
          <cell r="D270">
            <v>3</v>
          </cell>
        </row>
        <row r="271">
          <cell r="D271">
            <v>7</v>
          </cell>
        </row>
        <row r="272">
          <cell r="D272">
            <v>1</v>
          </cell>
        </row>
        <row r="305">
          <cell r="D305">
            <v>3</v>
          </cell>
        </row>
        <row r="306">
          <cell r="D306">
            <v>2</v>
          </cell>
        </row>
        <row r="307">
          <cell r="D307">
            <v>20</v>
          </cell>
        </row>
        <row r="308">
          <cell r="D308">
            <v>4</v>
          </cell>
        </row>
        <row r="309">
          <cell r="D309">
            <v>2</v>
          </cell>
        </row>
        <row r="310">
          <cell r="D310">
            <v>71</v>
          </cell>
        </row>
        <row r="311">
          <cell r="D311">
            <v>1</v>
          </cell>
        </row>
        <row r="312">
          <cell r="D312">
            <v>8</v>
          </cell>
        </row>
        <row r="313">
          <cell r="D313">
            <v>92</v>
          </cell>
        </row>
        <row r="314">
          <cell r="D314">
            <v>4</v>
          </cell>
        </row>
        <row r="315">
          <cell r="D315">
            <v>5</v>
          </cell>
        </row>
        <row r="316">
          <cell r="D316">
            <v>2</v>
          </cell>
        </row>
        <row r="317">
          <cell r="D317">
            <v>31</v>
          </cell>
        </row>
        <row r="318">
          <cell r="D318">
            <v>8</v>
          </cell>
        </row>
        <row r="319">
          <cell r="D319">
            <v>12</v>
          </cell>
        </row>
        <row r="320">
          <cell r="D320">
            <v>1</v>
          </cell>
        </row>
        <row r="321">
          <cell r="D321">
            <v>2</v>
          </cell>
        </row>
        <row r="322">
          <cell r="D322">
            <v>18</v>
          </cell>
        </row>
        <row r="323">
          <cell r="D323">
            <v>12</v>
          </cell>
        </row>
        <row r="324">
          <cell r="D324">
            <v>4</v>
          </cell>
        </row>
        <row r="325">
          <cell r="D325">
            <v>5</v>
          </cell>
        </row>
        <row r="326">
          <cell r="D326">
            <v>8</v>
          </cell>
        </row>
        <row r="327">
          <cell r="D327">
            <v>3</v>
          </cell>
        </row>
        <row r="328">
          <cell r="D328">
            <v>7</v>
          </cell>
        </row>
        <row r="329">
          <cell r="D329">
            <v>1</v>
          </cell>
        </row>
        <row r="330">
          <cell r="D330">
            <v>1</v>
          </cell>
        </row>
        <row r="331">
          <cell r="D331">
            <v>2</v>
          </cell>
        </row>
        <row r="332">
          <cell r="D332">
            <v>1</v>
          </cell>
        </row>
        <row r="333">
          <cell r="D333">
            <v>15</v>
          </cell>
        </row>
        <row r="334">
          <cell r="D334">
            <v>9</v>
          </cell>
        </row>
        <row r="335">
          <cell r="D335">
            <v>9</v>
          </cell>
        </row>
        <row r="336">
          <cell r="D336">
            <v>7</v>
          </cell>
        </row>
        <row r="337">
          <cell r="D337">
            <v>15</v>
          </cell>
        </row>
        <row r="338">
          <cell r="D338">
            <v>1</v>
          </cell>
        </row>
        <row r="507">
          <cell r="D507">
            <v>3</v>
          </cell>
        </row>
        <row r="508">
          <cell r="D508">
            <v>4</v>
          </cell>
        </row>
        <row r="509">
          <cell r="D509">
            <v>2</v>
          </cell>
        </row>
        <row r="510">
          <cell r="D510">
            <v>13</v>
          </cell>
        </row>
        <row r="511">
          <cell r="D511">
            <v>2</v>
          </cell>
        </row>
        <row r="512">
          <cell r="D512">
            <v>31</v>
          </cell>
        </row>
        <row r="513">
          <cell r="D513">
            <v>3</v>
          </cell>
        </row>
        <row r="514">
          <cell r="D514">
            <v>1</v>
          </cell>
        </row>
        <row r="515">
          <cell r="D515">
            <v>2</v>
          </cell>
        </row>
        <row r="516">
          <cell r="D516">
            <v>7</v>
          </cell>
        </row>
        <row r="517">
          <cell r="D517">
            <v>2</v>
          </cell>
        </row>
        <row r="518">
          <cell r="D518">
            <v>5</v>
          </cell>
        </row>
        <row r="519">
          <cell r="D519">
            <v>15</v>
          </cell>
        </row>
        <row r="520">
          <cell r="D520">
            <v>1</v>
          </cell>
        </row>
        <row r="521">
          <cell r="D521">
            <v>2</v>
          </cell>
        </row>
        <row r="522">
          <cell r="D522">
            <v>2</v>
          </cell>
        </row>
        <row r="523">
          <cell r="D523">
            <v>5</v>
          </cell>
        </row>
        <row r="524">
          <cell r="D524">
            <v>3</v>
          </cell>
        </row>
        <row r="525">
          <cell r="D525">
            <v>5</v>
          </cell>
        </row>
        <row r="526">
          <cell r="D526">
            <v>4</v>
          </cell>
        </row>
        <row r="527">
          <cell r="D527">
            <v>4</v>
          </cell>
        </row>
        <row r="528">
          <cell r="D528">
            <v>3</v>
          </cell>
        </row>
        <row r="529">
          <cell r="D529">
            <v>3</v>
          </cell>
        </row>
        <row r="530">
          <cell r="D530">
            <v>9</v>
          </cell>
        </row>
        <row r="531">
          <cell r="D531">
            <v>1</v>
          </cell>
        </row>
        <row r="532">
          <cell r="D532">
            <v>4</v>
          </cell>
        </row>
        <row r="533">
          <cell r="D533">
            <v>5</v>
          </cell>
        </row>
        <row r="534">
          <cell r="D534">
            <v>20</v>
          </cell>
        </row>
        <row r="535">
          <cell r="D535">
            <v>3</v>
          </cell>
        </row>
        <row r="536">
          <cell r="D536">
            <v>3</v>
          </cell>
        </row>
        <row r="537">
          <cell r="D537">
            <v>2</v>
          </cell>
        </row>
        <row r="538">
          <cell r="D538">
            <v>16</v>
          </cell>
        </row>
        <row r="539">
          <cell r="D539">
            <v>6</v>
          </cell>
        </row>
        <row r="649">
          <cell r="D649">
            <v>1</v>
          </cell>
        </row>
        <row r="650">
          <cell r="D650">
            <v>13</v>
          </cell>
        </row>
        <row r="651">
          <cell r="D651">
            <v>1</v>
          </cell>
        </row>
        <row r="652">
          <cell r="D652">
            <v>3</v>
          </cell>
        </row>
        <row r="653">
          <cell r="D653">
            <v>22</v>
          </cell>
        </row>
        <row r="654">
          <cell r="D654">
            <v>2</v>
          </cell>
        </row>
        <row r="655">
          <cell r="D655">
            <v>2</v>
          </cell>
        </row>
        <row r="656">
          <cell r="D656">
            <v>32</v>
          </cell>
        </row>
        <row r="657">
          <cell r="D657">
            <v>2</v>
          </cell>
        </row>
        <row r="658">
          <cell r="D658">
            <v>3</v>
          </cell>
        </row>
        <row r="659">
          <cell r="D659">
            <v>12</v>
          </cell>
        </row>
        <row r="660">
          <cell r="D660">
            <v>10</v>
          </cell>
        </row>
        <row r="661">
          <cell r="D661">
            <v>1</v>
          </cell>
        </row>
        <row r="662">
          <cell r="D662">
            <v>2</v>
          </cell>
        </row>
        <row r="663">
          <cell r="D663">
            <v>3</v>
          </cell>
        </row>
        <row r="664">
          <cell r="D664">
            <v>1</v>
          </cell>
        </row>
        <row r="665">
          <cell r="D665">
            <v>1</v>
          </cell>
        </row>
        <row r="666">
          <cell r="D666">
            <v>1</v>
          </cell>
        </row>
        <row r="667">
          <cell r="D667">
            <v>1</v>
          </cell>
        </row>
        <row r="668">
          <cell r="D668">
            <v>4</v>
          </cell>
        </row>
        <row r="669">
          <cell r="D669">
            <v>1</v>
          </cell>
        </row>
        <row r="670">
          <cell r="D670">
            <v>1</v>
          </cell>
        </row>
        <row r="671">
          <cell r="D671">
            <v>6</v>
          </cell>
        </row>
        <row r="672">
          <cell r="D672">
            <v>2</v>
          </cell>
        </row>
        <row r="673">
          <cell r="D673">
            <v>4</v>
          </cell>
        </row>
        <row r="674">
          <cell r="D674">
            <v>1</v>
          </cell>
        </row>
        <row r="675">
          <cell r="D675">
            <v>14</v>
          </cell>
        </row>
        <row r="676">
          <cell r="D676">
            <v>3</v>
          </cell>
        </row>
        <row r="1082">
          <cell r="D1082">
            <v>2</v>
          </cell>
        </row>
        <row r="1083">
          <cell r="D1083">
            <v>3</v>
          </cell>
        </row>
        <row r="1084">
          <cell r="D1084">
            <v>1</v>
          </cell>
        </row>
        <row r="1085">
          <cell r="D1085">
            <v>2</v>
          </cell>
        </row>
        <row r="1086">
          <cell r="D1086">
            <v>1</v>
          </cell>
        </row>
        <row r="1087">
          <cell r="D1087">
            <v>10</v>
          </cell>
        </row>
        <row r="1088">
          <cell r="D1088">
            <v>1</v>
          </cell>
        </row>
        <row r="1089">
          <cell r="D1089">
            <v>1</v>
          </cell>
        </row>
        <row r="1090">
          <cell r="D1090">
            <v>1</v>
          </cell>
        </row>
        <row r="1091">
          <cell r="D1091">
            <v>50</v>
          </cell>
        </row>
        <row r="1092">
          <cell r="D1092">
            <v>5</v>
          </cell>
        </row>
        <row r="1093">
          <cell r="D1093">
            <v>1</v>
          </cell>
        </row>
        <row r="1094">
          <cell r="D1094">
            <v>1</v>
          </cell>
        </row>
        <row r="1095">
          <cell r="D1095">
            <v>7</v>
          </cell>
        </row>
        <row r="1096">
          <cell r="D1096">
            <v>7</v>
          </cell>
        </row>
        <row r="1097">
          <cell r="D1097">
            <v>2</v>
          </cell>
        </row>
        <row r="1098">
          <cell r="D1098">
            <v>4</v>
          </cell>
        </row>
        <row r="1099">
          <cell r="D1099">
            <v>6</v>
          </cell>
        </row>
        <row r="1100">
          <cell r="D1100">
            <v>17</v>
          </cell>
        </row>
        <row r="1101">
          <cell r="D1101">
            <v>3</v>
          </cell>
        </row>
        <row r="1102">
          <cell r="D1102">
            <v>2</v>
          </cell>
        </row>
        <row r="1103">
          <cell r="D1103">
            <v>4</v>
          </cell>
        </row>
        <row r="1104">
          <cell r="D1104">
            <v>5</v>
          </cell>
        </row>
        <row r="1105">
          <cell r="D1105">
            <v>2</v>
          </cell>
        </row>
        <row r="1106">
          <cell r="D1106">
            <v>17</v>
          </cell>
        </row>
        <row r="1107">
          <cell r="D1107">
            <v>2</v>
          </cell>
        </row>
        <row r="1108">
          <cell r="D1108">
            <v>2</v>
          </cell>
        </row>
        <row r="1109">
          <cell r="D1109">
            <v>5</v>
          </cell>
        </row>
        <row r="1110">
          <cell r="D1110">
            <v>16</v>
          </cell>
        </row>
        <row r="1111">
          <cell r="D1111">
            <v>1</v>
          </cell>
        </row>
        <row r="1122">
          <cell r="D1122">
            <v>5</v>
          </cell>
        </row>
        <row r="1123">
          <cell r="D1123">
            <v>7</v>
          </cell>
        </row>
        <row r="1124">
          <cell r="D1124">
            <v>10</v>
          </cell>
        </row>
        <row r="1125">
          <cell r="D1125">
            <v>5</v>
          </cell>
        </row>
        <row r="1126">
          <cell r="D1126">
            <v>65</v>
          </cell>
        </row>
        <row r="1127">
          <cell r="D1127">
            <v>3</v>
          </cell>
        </row>
        <row r="1128">
          <cell r="D1128">
            <v>72</v>
          </cell>
        </row>
        <row r="1129">
          <cell r="D1129">
            <v>4</v>
          </cell>
        </row>
        <row r="1130">
          <cell r="D1130">
            <v>5</v>
          </cell>
        </row>
        <row r="1131">
          <cell r="D1131">
            <v>3</v>
          </cell>
        </row>
        <row r="1132">
          <cell r="D1132">
            <v>6</v>
          </cell>
        </row>
        <row r="1133">
          <cell r="D1133">
            <v>3</v>
          </cell>
        </row>
        <row r="1134">
          <cell r="D1134">
            <v>4</v>
          </cell>
        </row>
        <row r="1135">
          <cell r="D1135">
            <v>1</v>
          </cell>
        </row>
        <row r="1136">
          <cell r="D1136">
            <v>2</v>
          </cell>
        </row>
        <row r="1137">
          <cell r="D1137">
            <v>11</v>
          </cell>
        </row>
        <row r="1138">
          <cell r="D1138">
            <v>3</v>
          </cell>
        </row>
        <row r="1139">
          <cell r="D1139">
            <v>7</v>
          </cell>
        </row>
        <row r="1140">
          <cell r="D1140">
            <v>16</v>
          </cell>
        </row>
        <row r="1141">
          <cell r="D1141">
            <v>2</v>
          </cell>
        </row>
        <row r="1142">
          <cell r="D1142">
            <v>8</v>
          </cell>
        </row>
        <row r="1143">
          <cell r="D1143">
            <v>2</v>
          </cell>
        </row>
        <row r="1144">
          <cell r="D1144">
            <v>7</v>
          </cell>
        </row>
        <row r="1145">
          <cell r="D1145">
            <v>11</v>
          </cell>
        </row>
        <row r="1146">
          <cell r="D1146">
            <v>5</v>
          </cell>
        </row>
        <row r="1147">
          <cell r="D1147">
            <v>18</v>
          </cell>
        </row>
        <row r="1148">
          <cell r="D1148">
            <v>3</v>
          </cell>
        </row>
        <row r="1149">
          <cell r="D1149">
            <v>4</v>
          </cell>
        </row>
        <row r="1150">
          <cell r="D1150">
            <v>25</v>
          </cell>
        </row>
        <row r="1161">
          <cell r="D1161">
            <v>6</v>
          </cell>
        </row>
        <row r="1162">
          <cell r="D1162">
            <v>5</v>
          </cell>
        </row>
        <row r="1163">
          <cell r="D1163">
            <v>4</v>
          </cell>
        </row>
        <row r="1164">
          <cell r="D1164">
            <v>4</v>
          </cell>
        </row>
        <row r="1165">
          <cell r="D1165">
            <v>55</v>
          </cell>
        </row>
        <row r="1166">
          <cell r="D1166">
            <v>3</v>
          </cell>
        </row>
        <row r="1167">
          <cell r="D1167">
            <v>3</v>
          </cell>
        </row>
        <row r="1168">
          <cell r="D1168">
            <v>49</v>
          </cell>
        </row>
        <row r="1169">
          <cell r="D1169">
            <v>1</v>
          </cell>
        </row>
        <row r="1170">
          <cell r="D1170">
            <v>4</v>
          </cell>
        </row>
        <row r="1171">
          <cell r="D1171">
            <v>4</v>
          </cell>
        </row>
        <row r="1172">
          <cell r="D1172">
            <v>16</v>
          </cell>
        </row>
        <row r="1173">
          <cell r="D1173">
            <v>2</v>
          </cell>
        </row>
        <row r="1174">
          <cell r="D1174">
            <v>4</v>
          </cell>
        </row>
        <row r="1175">
          <cell r="D1175">
            <v>3</v>
          </cell>
        </row>
        <row r="1176">
          <cell r="D1176">
            <v>4</v>
          </cell>
        </row>
        <row r="1177">
          <cell r="D1177">
            <v>11</v>
          </cell>
        </row>
        <row r="1178">
          <cell r="D1178">
            <v>1</v>
          </cell>
        </row>
        <row r="1179">
          <cell r="D1179">
            <v>2</v>
          </cell>
        </row>
        <row r="1180">
          <cell r="D1180">
            <v>8</v>
          </cell>
        </row>
        <row r="1181">
          <cell r="D1181">
            <v>1</v>
          </cell>
        </row>
        <row r="1182">
          <cell r="D1182">
            <v>7</v>
          </cell>
        </row>
        <row r="1183">
          <cell r="D1183">
            <v>1</v>
          </cell>
        </row>
        <row r="1184">
          <cell r="D1184">
            <v>3</v>
          </cell>
        </row>
        <row r="1185">
          <cell r="D1185">
            <v>31</v>
          </cell>
        </row>
        <row r="1186">
          <cell r="D1186">
            <v>2</v>
          </cell>
        </row>
        <row r="1187">
          <cell r="D1187">
            <v>1</v>
          </cell>
        </row>
        <row r="1188">
          <cell r="D1188">
            <v>23</v>
          </cell>
        </row>
        <row r="1189">
          <cell r="D1189">
            <v>1</v>
          </cell>
        </row>
        <row r="1202">
          <cell r="D1202">
            <v>4</v>
          </cell>
        </row>
        <row r="1203">
          <cell r="D1203">
            <v>2</v>
          </cell>
        </row>
        <row r="1204">
          <cell r="D1204">
            <v>1</v>
          </cell>
        </row>
        <row r="1205">
          <cell r="D1205">
            <v>23</v>
          </cell>
        </row>
        <row r="1206">
          <cell r="D1206">
            <v>4</v>
          </cell>
        </row>
        <row r="1207">
          <cell r="D1207">
            <v>89</v>
          </cell>
        </row>
        <row r="1208">
          <cell r="D1208">
            <v>4</v>
          </cell>
        </row>
        <row r="1209">
          <cell r="D1209">
            <v>3</v>
          </cell>
        </row>
        <row r="1210">
          <cell r="D1210">
            <v>12</v>
          </cell>
        </row>
        <row r="1211">
          <cell r="D1211">
            <v>1</v>
          </cell>
        </row>
        <row r="1212">
          <cell r="D1212">
            <v>4</v>
          </cell>
        </row>
        <row r="1213">
          <cell r="D1213">
            <v>2</v>
          </cell>
        </row>
        <row r="1214">
          <cell r="D1214">
            <v>1</v>
          </cell>
        </row>
        <row r="1215">
          <cell r="D1215">
            <v>1</v>
          </cell>
        </row>
        <row r="1216">
          <cell r="D1216">
            <v>2</v>
          </cell>
        </row>
        <row r="1217">
          <cell r="D1217">
            <v>3</v>
          </cell>
        </row>
        <row r="1218">
          <cell r="D1218">
            <v>5</v>
          </cell>
        </row>
        <row r="1219">
          <cell r="D1219">
            <v>1</v>
          </cell>
        </row>
        <row r="1220">
          <cell r="D1220">
            <v>1</v>
          </cell>
        </row>
        <row r="1221">
          <cell r="D1221">
            <v>4</v>
          </cell>
        </row>
        <row r="1222">
          <cell r="D1222">
            <v>1</v>
          </cell>
        </row>
        <row r="1223">
          <cell r="D1223">
            <v>22</v>
          </cell>
        </row>
        <row r="1224">
          <cell r="D1224">
            <v>1</v>
          </cell>
        </row>
        <row r="1225">
          <cell r="D1225">
            <v>1</v>
          </cell>
        </row>
        <row r="1226">
          <cell r="D1226">
            <v>26</v>
          </cell>
        </row>
        <row r="1240">
          <cell r="D1240">
            <v>3</v>
          </cell>
        </row>
        <row r="1241">
          <cell r="D1241">
            <v>7</v>
          </cell>
        </row>
        <row r="1242">
          <cell r="D1242">
            <v>1</v>
          </cell>
        </row>
        <row r="1243">
          <cell r="D1243">
            <v>22</v>
          </cell>
        </row>
        <row r="1244">
          <cell r="D1244">
            <v>3</v>
          </cell>
        </row>
        <row r="1245">
          <cell r="D1245">
            <v>52</v>
          </cell>
        </row>
        <row r="1246">
          <cell r="D1246">
            <v>3</v>
          </cell>
        </row>
        <row r="1247">
          <cell r="D1247">
            <v>1</v>
          </cell>
        </row>
        <row r="1248">
          <cell r="D1248">
            <v>18</v>
          </cell>
        </row>
        <row r="1249">
          <cell r="D1249">
            <v>2</v>
          </cell>
        </row>
        <row r="1250">
          <cell r="D1250">
            <v>8</v>
          </cell>
        </row>
        <row r="1251">
          <cell r="D1251">
            <v>1</v>
          </cell>
        </row>
        <row r="1252">
          <cell r="D1252">
            <v>4</v>
          </cell>
        </row>
        <row r="1253">
          <cell r="D1253">
            <v>1</v>
          </cell>
        </row>
        <row r="1254">
          <cell r="D1254">
            <v>1</v>
          </cell>
        </row>
        <row r="1255">
          <cell r="D1255">
            <v>11</v>
          </cell>
        </row>
        <row r="1256">
          <cell r="D1256">
            <v>2</v>
          </cell>
        </row>
        <row r="1257">
          <cell r="D1257">
            <v>3</v>
          </cell>
        </row>
        <row r="1258">
          <cell r="D1258">
            <v>5</v>
          </cell>
        </row>
        <row r="1259">
          <cell r="D1259">
            <v>2</v>
          </cell>
        </row>
        <row r="1260">
          <cell r="D1260">
            <v>27</v>
          </cell>
        </row>
        <row r="1261">
          <cell r="D1261">
            <v>3</v>
          </cell>
        </row>
        <row r="1262">
          <cell r="D1262">
            <v>3</v>
          </cell>
        </row>
        <row r="1263">
          <cell r="D1263">
            <v>3</v>
          </cell>
        </row>
        <row r="1264">
          <cell r="D1264">
            <v>19</v>
          </cell>
        </row>
        <row r="1265">
          <cell r="D1265">
            <v>2</v>
          </cell>
        </row>
        <row r="1279">
          <cell r="D1279">
            <v>8</v>
          </cell>
        </row>
        <row r="1280">
          <cell r="D1280">
            <v>10</v>
          </cell>
        </row>
        <row r="1281">
          <cell r="D1281">
            <v>6</v>
          </cell>
        </row>
        <row r="1282">
          <cell r="D1282">
            <v>8</v>
          </cell>
        </row>
        <row r="1283">
          <cell r="D1283">
            <v>1</v>
          </cell>
        </row>
        <row r="1284">
          <cell r="D1284">
            <v>61</v>
          </cell>
        </row>
        <row r="1285">
          <cell r="D1285">
            <v>1</v>
          </cell>
        </row>
        <row r="1286">
          <cell r="D1286">
            <v>2</v>
          </cell>
        </row>
        <row r="1287">
          <cell r="D1287">
            <v>81</v>
          </cell>
        </row>
        <row r="1288">
          <cell r="D1288">
            <v>9</v>
          </cell>
        </row>
        <row r="1289">
          <cell r="D1289">
            <v>9</v>
          </cell>
        </row>
        <row r="1290">
          <cell r="D1290">
            <v>6</v>
          </cell>
        </row>
        <row r="1291">
          <cell r="D1291">
            <v>41</v>
          </cell>
        </row>
        <row r="1292">
          <cell r="D1292">
            <v>7</v>
          </cell>
        </row>
        <row r="1293">
          <cell r="D1293">
            <v>7</v>
          </cell>
        </row>
        <row r="1294">
          <cell r="D1294">
            <v>4</v>
          </cell>
        </row>
        <row r="1295">
          <cell r="D1295">
            <v>5</v>
          </cell>
        </row>
        <row r="1296">
          <cell r="D1296">
            <v>6</v>
          </cell>
        </row>
        <row r="1297">
          <cell r="D1297">
            <v>13</v>
          </cell>
        </row>
        <row r="1298">
          <cell r="D1298">
            <v>4</v>
          </cell>
        </row>
        <row r="1299">
          <cell r="D1299">
            <v>3</v>
          </cell>
        </row>
        <row r="1300">
          <cell r="D1300">
            <v>2</v>
          </cell>
        </row>
        <row r="1301">
          <cell r="D1301">
            <v>15</v>
          </cell>
        </row>
        <row r="1302">
          <cell r="D1302">
            <v>7</v>
          </cell>
        </row>
        <row r="1303">
          <cell r="D1303">
            <v>4</v>
          </cell>
        </row>
        <row r="1304">
          <cell r="D1304">
            <v>31</v>
          </cell>
        </row>
        <row r="1305">
          <cell r="D1305">
            <v>8</v>
          </cell>
        </row>
        <row r="1306">
          <cell r="D1306">
            <v>1</v>
          </cell>
        </row>
        <row r="1307">
          <cell r="D1307">
            <v>36</v>
          </cell>
        </row>
        <row r="1308">
          <cell r="D1308">
            <v>12</v>
          </cell>
        </row>
        <row r="1319">
          <cell r="D1319">
            <v>3</v>
          </cell>
        </row>
        <row r="1320">
          <cell r="D1320">
            <v>2</v>
          </cell>
        </row>
        <row r="1321">
          <cell r="D1321">
            <v>6</v>
          </cell>
        </row>
        <row r="1322">
          <cell r="D1322">
            <v>1</v>
          </cell>
        </row>
        <row r="1323">
          <cell r="D1323">
            <v>15</v>
          </cell>
        </row>
        <row r="1324">
          <cell r="D1324">
            <v>1</v>
          </cell>
        </row>
        <row r="1325">
          <cell r="D1325">
            <v>55</v>
          </cell>
        </row>
        <row r="1326">
          <cell r="D1326">
            <v>2</v>
          </cell>
        </row>
        <row r="1327">
          <cell r="D1327">
            <v>6</v>
          </cell>
        </row>
        <row r="1328">
          <cell r="D1328">
            <v>1</v>
          </cell>
        </row>
        <row r="1329">
          <cell r="D1329">
            <v>3</v>
          </cell>
        </row>
        <row r="1330">
          <cell r="D1330">
            <v>2</v>
          </cell>
        </row>
        <row r="1331">
          <cell r="D1331">
            <v>4</v>
          </cell>
        </row>
        <row r="1332">
          <cell r="D1332">
            <v>2</v>
          </cell>
        </row>
        <row r="1333">
          <cell r="D1333">
            <v>2</v>
          </cell>
        </row>
        <row r="1334">
          <cell r="D1334">
            <v>4</v>
          </cell>
        </row>
        <row r="1335">
          <cell r="D1335">
            <v>7</v>
          </cell>
        </row>
        <row r="1336">
          <cell r="D1336">
            <v>1</v>
          </cell>
        </row>
        <row r="1337">
          <cell r="D1337">
            <v>2</v>
          </cell>
        </row>
        <row r="1338">
          <cell r="D1338">
            <v>3</v>
          </cell>
        </row>
        <row r="1339">
          <cell r="D1339">
            <v>5</v>
          </cell>
        </row>
        <row r="1340">
          <cell r="D1340">
            <v>2</v>
          </cell>
        </row>
        <row r="1341">
          <cell r="D1341">
            <v>15</v>
          </cell>
        </row>
        <row r="1342">
          <cell r="D1342">
            <v>2</v>
          </cell>
        </row>
        <row r="1343">
          <cell r="D1343">
            <v>2</v>
          </cell>
        </row>
        <row r="1344">
          <cell r="D1344">
            <v>13</v>
          </cell>
        </row>
        <row r="1345">
          <cell r="D1345">
            <v>3</v>
          </cell>
        </row>
        <row r="1363">
          <cell r="D1363">
            <v>16</v>
          </cell>
        </row>
        <row r="1364">
          <cell r="D1364">
            <v>1</v>
          </cell>
        </row>
        <row r="1375">
          <cell r="D1375">
            <v>6</v>
          </cell>
        </row>
        <row r="1376">
          <cell r="D1376">
            <v>3</v>
          </cell>
        </row>
        <row r="1377">
          <cell r="D1377">
            <v>2</v>
          </cell>
        </row>
        <row r="1378">
          <cell r="D1378">
            <v>2</v>
          </cell>
        </row>
        <row r="1379">
          <cell r="D1379">
            <v>34</v>
          </cell>
        </row>
        <row r="1380">
          <cell r="D1380">
            <v>1</v>
          </cell>
        </row>
        <row r="1381">
          <cell r="D1381">
            <v>29</v>
          </cell>
        </row>
        <row r="1382">
          <cell r="D1382">
            <v>3</v>
          </cell>
        </row>
        <row r="1383">
          <cell r="D1383">
            <v>1</v>
          </cell>
        </row>
        <row r="1384">
          <cell r="D1384">
            <v>2</v>
          </cell>
        </row>
        <row r="1385">
          <cell r="D1385">
            <v>2</v>
          </cell>
        </row>
        <row r="1386">
          <cell r="D1386">
            <v>1</v>
          </cell>
        </row>
        <row r="1387">
          <cell r="D1387">
            <v>1</v>
          </cell>
        </row>
        <row r="1388">
          <cell r="D1388">
            <v>1</v>
          </cell>
        </row>
        <row r="1389">
          <cell r="D1389">
            <v>1</v>
          </cell>
        </row>
        <row r="1390">
          <cell r="D1390">
            <v>3</v>
          </cell>
        </row>
        <row r="1391">
          <cell r="D1391">
            <v>3</v>
          </cell>
        </row>
        <row r="1392">
          <cell r="D1392">
            <v>3</v>
          </cell>
        </row>
        <row r="1393">
          <cell r="D1393">
            <v>11</v>
          </cell>
        </row>
        <row r="1394">
          <cell r="D1394">
            <v>17</v>
          </cell>
        </row>
        <row r="1395">
          <cell r="D1395">
            <v>8</v>
          </cell>
        </row>
        <row r="1396">
          <cell r="D1396">
            <v>1</v>
          </cell>
        </row>
        <row r="1397">
          <cell r="D1397">
            <v>4</v>
          </cell>
        </row>
        <row r="1398">
          <cell r="D1398">
            <v>2</v>
          </cell>
        </row>
        <row r="1399">
          <cell r="D1399">
            <v>1</v>
          </cell>
        </row>
        <row r="1400">
          <cell r="D1400">
            <v>4</v>
          </cell>
        </row>
        <row r="1401">
          <cell r="D1401">
            <v>28</v>
          </cell>
        </row>
        <row r="1402">
          <cell r="D1402">
            <v>1</v>
          </cell>
        </row>
        <row r="1403">
          <cell r="D1403">
            <v>2</v>
          </cell>
        </row>
        <row r="1404">
          <cell r="D1404">
            <v>12</v>
          </cell>
        </row>
        <row r="1405">
          <cell r="D1405">
            <v>1</v>
          </cell>
        </row>
        <row r="1414">
          <cell r="D1414">
            <v>3</v>
          </cell>
        </row>
        <row r="1415">
          <cell r="D1415">
            <v>7</v>
          </cell>
        </row>
        <row r="1416">
          <cell r="D1416">
            <v>3</v>
          </cell>
        </row>
        <row r="1417">
          <cell r="D1417">
            <v>1</v>
          </cell>
        </row>
        <row r="1418">
          <cell r="D1418">
            <v>22</v>
          </cell>
        </row>
        <row r="1419">
          <cell r="D1419">
            <v>2</v>
          </cell>
        </row>
        <row r="1420">
          <cell r="D1420">
            <v>1</v>
          </cell>
        </row>
        <row r="1421">
          <cell r="D1421">
            <v>2</v>
          </cell>
        </row>
        <row r="1422">
          <cell r="D1422">
            <v>3</v>
          </cell>
        </row>
        <row r="1423">
          <cell r="D1423">
            <v>2</v>
          </cell>
        </row>
        <row r="1424">
          <cell r="D1424">
            <v>2</v>
          </cell>
        </row>
        <row r="1425">
          <cell r="D1425">
            <v>1</v>
          </cell>
        </row>
        <row r="1426">
          <cell r="D1426">
            <v>2</v>
          </cell>
        </row>
        <row r="1427">
          <cell r="D1427">
            <v>1</v>
          </cell>
        </row>
        <row r="1428">
          <cell r="D1428">
            <v>5</v>
          </cell>
        </row>
        <row r="1429">
          <cell r="D1429">
            <v>1</v>
          </cell>
        </row>
        <row r="1430">
          <cell r="D1430">
            <v>3</v>
          </cell>
        </row>
        <row r="1431">
          <cell r="D1431">
            <v>11</v>
          </cell>
        </row>
        <row r="1432">
          <cell r="D1432">
            <v>15</v>
          </cell>
        </row>
        <row r="1434">
          <cell r="D1434">
            <v>4</v>
          </cell>
        </row>
        <row r="1435">
          <cell r="D1435">
            <v>54</v>
          </cell>
        </row>
        <row r="1436">
          <cell r="D1436">
            <v>6</v>
          </cell>
        </row>
        <row r="1437">
          <cell r="D1437">
            <v>4</v>
          </cell>
        </row>
        <row r="1438">
          <cell r="D1438">
            <v>3</v>
          </cell>
        </row>
        <row r="1439">
          <cell r="D1439">
            <v>6</v>
          </cell>
        </row>
        <row r="1440">
          <cell r="D1440">
            <v>14</v>
          </cell>
        </row>
        <row r="1441">
          <cell r="D1441">
            <v>7</v>
          </cell>
        </row>
        <row r="1442">
          <cell r="D1442">
            <v>12</v>
          </cell>
        </row>
        <row r="1443">
          <cell r="D1443">
            <v>4</v>
          </cell>
        </row>
        <row r="1444">
          <cell r="D1444">
            <v>2</v>
          </cell>
        </row>
        <row r="1445">
          <cell r="D1445">
            <v>30</v>
          </cell>
        </row>
        <row r="1446">
          <cell r="D1446">
            <v>4</v>
          </cell>
        </row>
        <row r="1460">
          <cell r="D1460">
            <v>3</v>
          </cell>
        </row>
        <row r="1461">
          <cell r="D1461">
            <v>5</v>
          </cell>
        </row>
        <row r="1462">
          <cell r="D1462">
            <v>3</v>
          </cell>
        </row>
        <row r="1463">
          <cell r="D1463">
            <v>1</v>
          </cell>
        </row>
        <row r="1464">
          <cell r="D1464">
            <v>23</v>
          </cell>
        </row>
        <row r="1465">
          <cell r="D1465">
            <v>43</v>
          </cell>
        </row>
        <row r="1466">
          <cell r="D1466">
            <v>1</v>
          </cell>
        </row>
        <row r="1467">
          <cell r="D1467">
            <v>1</v>
          </cell>
        </row>
        <row r="1468">
          <cell r="D1468">
            <v>1</v>
          </cell>
        </row>
        <row r="1469">
          <cell r="D1469">
            <v>11</v>
          </cell>
        </row>
        <row r="1470">
          <cell r="D1470">
            <v>3</v>
          </cell>
        </row>
        <row r="1471">
          <cell r="D1471">
            <v>2</v>
          </cell>
        </row>
        <row r="1472">
          <cell r="D1472">
            <v>22</v>
          </cell>
        </row>
        <row r="1473">
          <cell r="D1473">
            <v>5</v>
          </cell>
        </row>
        <row r="1474">
          <cell r="D1474">
            <v>13</v>
          </cell>
        </row>
        <row r="1475">
          <cell r="D1475">
            <v>1</v>
          </cell>
        </row>
        <row r="1476">
          <cell r="D1476">
            <v>2</v>
          </cell>
        </row>
        <row r="1477">
          <cell r="D1477">
            <v>2</v>
          </cell>
        </row>
        <row r="1478">
          <cell r="D1478">
            <v>1</v>
          </cell>
        </row>
        <row r="1479">
          <cell r="D1479">
            <v>6</v>
          </cell>
        </row>
        <row r="1480">
          <cell r="D1480">
            <v>6</v>
          </cell>
        </row>
        <row r="1481">
          <cell r="D1481">
            <v>5</v>
          </cell>
        </row>
        <row r="1482">
          <cell r="D1482">
            <v>1</v>
          </cell>
        </row>
        <row r="1483">
          <cell r="D1483">
            <v>16</v>
          </cell>
        </row>
        <row r="1484">
          <cell r="D1484">
            <v>2</v>
          </cell>
        </row>
        <row r="1493">
          <cell r="D1493">
            <v>6</v>
          </cell>
        </row>
        <row r="1494">
          <cell r="D1494">
            <v>3</v>
          </cell>
        </row>
        <row r="1495">
          <cell r="D1495">
            <v>10</v>
          </cell>
        </row>
        <row r="1496">
          <cell r="D1496">
            <v>3</v>
          </cell>
        </row>
        <row r="1497">
          <cell r="D1497">
            <v>59</v>
          </cell>
        </row>
        <row r="1498">
          <cell r="D1498">
            <v>2</v>
          </cell>
        </row>
        <row r="1499">
          <cell r="D1499">
            <v>3</v>
          </cell>
        </row>
        <row r="1500">
          <cell r="D1500">
            <v>93</v>
          </cell>
        </row>
        <row r="1501">
          <cell r="D1501">
            <v>4</v>
          </cell>
        </row>
        <row r="1502">
          <cell r="D1502">
            <v>9</v>
          </cell>
        </row>
        <row r="1503">
          <cell r="D1503">
            <v>2</v>
          </cell>
        </row>
        <row r="1504">
          <cell r="D1504">
            <v>11</v>
          </cell>
        </row>
        <row r="1505">
          <cell r="D1505">
            <v>3</v>
          </cell>
        </row>
        <row r="1506">
          <cell r="D1506">
            <v>8</v>
          </cell>
        </row>
        <row r="1507">
          <cell r="D1507">
            <v>10</v>
          </cell>
        </row>
        <row r="1508">
          <cell r="D1508">
            <v>1</v>
          </cell>
        </row>
        <row r="1509">
          <cell r="D1509">
            <v>5</v>
          </cell>
        </row>
        <row r="1510">
          <cell r="D1510">
            <v>6</v>
          </cell>
        </row>
        <row r="1511">
          <cell r="D1511">
            <v>10</v>
          </cell>
        </row>
        <row r="1512">
          <cell r="D1512">
            <v>24</v>
          </cell>
        </row>
        <row r="1513">
          <cell r="D1513">
            <v>2</v>
          </cell>
        </row>
        <row r="1514">
          <cell r="D1514">
            <v>8</v>
          </cell>
        </row>
        <row r="1515">
          <cell r="D1515">
            <v>7</v>
          </cell>
        </row>
        <row r="1516">
          <cell r="D1516">
            <v>18</v>
          </cell>
        </row>
        <row r="1517">
          <cell r="D1517">
            <v>3</v>
          </cell>
        </row>
        <row r="1518">
          <cell r="D1518">
            <v>19</v>
          </cell>
        </row>
        <row r="1519">
          <cell r="D1519">
            <v>13</v>
          </cell>
        </row>
        <row r="1520">
          <cell r="D1520">
            <v>21</v>
          </cell>
        </row>
        <row r="1521">
          <cell r="D1521">
            <v>4</v>
          </cell>
        </row>
        <row r="1522">
          <cell r="D1522">
            <v>1</v>
          </cell>
        </row>
        <row r="1523">
          <cell r="D1523">
            <v>3</v>
          </cell>
        </row>
        <row r="1524">
          <cell r="D1524">
            <v>24</v>
          </cell>
        </row>
        <row r="1525">
          <cell r="D1525">
            <v>13</v>
          </cell>
        </row>
        <row r="1534">
          <cell r="D1534">
            <v>7</v>
          </cell>
        </row>
        <row r="1535">
          <cell r="D1535">
            <v>4</v>
          </cell>
        </row>
        <row r="1536">
          <cell r="D1536">
            <v>12</v>
          </cell>
        </row>
        <row r="1537">
          <cell r="D1537">
            <v>5</v>
          </cell>
        </row>
        <row r="1538">
          <cell r="D1538">
            <v>1</v>
          </cell>
        </row>
        <row r="1539">
          <cell r="D1539">
            <v>25</v>
          </cell>
        </row>
        <row r="1540">
          <cell r="D1540">
            <v>1</v>
          </cell>
        </row>
        <row r="1541">
          <cell r="D1541">
            <v>5</v>
          </cell>
        </row>
        <row r="1542">
          <cell r="D1542">
            <v>14</v>
          </cell>
        </row>
        <row r="1543">
          <cell r="D1543">
            <v>3</v>
          </cell>
        </row>
        <row r="1544">
          <cell r="D1544">
            <v>1</v>
          </cell>
        </row>
        <row r="1545">
          <cell r="D1545">
            <v>1</v>
          </cell>
        </row>
        <row r="1546">
          <cell r="D1546">
            <v>1</v>
          </cell>
        </row>
        <row r="1547">
          <cell r="D1547">
            <v>3</v>
          </cell>
        </row>
        <row r="1548">
          <cell r="D1548">
            <v>9</v>
          </cell>
        </row>
        <row r="1549">
          <cell r="D1549">
            <v>1</v>
          </cell>
        </row>
        <row r="1550">
          <cell r="D1550">
            <v>2</v>
          </cell>
        </row>
        <row r="1551">
          <cell r="D1551">
            <v>2</v>
          </cell>
        </row>
        <row r="1552">
          <cell r="D1552">
            <v>2</v>
          </cell>
        </row>
        <row r="1553">
          <cell r="D1553">
            <v>5</v>
          </cell>
        </row>
        <row r="1554">
          <cell r="D1554">
            <v>8</v>
          </cell>
        </row>
        <row r="1555">
          <cell r="D1555">
            <v>8</v>
          </cell>
        </row>
        <row r="1556">
          <cell r="D1556">
            <v>6</v>
          </cell>
        </row>
        <row r="1557">
          <cell r="D1557">
            <v>1</v>
          </cell>
        </row>
        <row r="1558">
          <cell r="D1558">
            <v>30</v>
          </cell>
        </row>
        <row r="1559">
          <cell r="D1559">
            <v>2</v>
          </cell>
        </row>
        <row r="1652">
          <cell r="D1652">
            <v>16</v>
          </cell>
        </row>
        <row r="1653">
          <cell r="D1653">
            <v>1</v>
          </cell>
        </row>
        <row r="1654">
          <cell r="D1654">
            <v>19</v>
          </cell>
        </row>
        <row r="1655">
          <cell r="D1655">
            <v>6</v>
          </cell>
        </row>
        <row r="1656">
          <cell r="D1656">
            <v>50</v>
          </cell>
        </row>
        <row r="1657">
          <cell r="D1657">
            <v>4</v>
          </cell>
        </row>
        <row r="1658">
          <cell r="D1658">
            <v>38</v>
          </cell>
        </row>
        <row r="1659">
          <cell r="D1659">
            <v>5</v>
          </cell>
        </row>
        <row r="1660">
          <cell r="D1660">
            <v>12</v>
          </cell>
        </row>
        <row r="1661">
          <cell r="D1661">
            <v>10</v>
          </cell>
        </row>
        <row r="1662">
          <cell r="D1662">
            <v>12</v>
          </cell>
        </row>
        <row r="1663">
          <cell r="D1663">
            <v>9</v>
          </cell>
        </row>
        <row r="1664">
          <cell r="D1664">
            <v>5</v>
          </cell>
        </row>
        <row r="1665">
          <cell r="D1665">
            <v>2</v>
          </cell>
        </row>
        <row r="1666">
          <cell r="D1666">
            <v>8</v>
          </cell>
        </row>
        <row r="1667">
          <cell r="D1667">
            <v>14</v>
          </cell>
        </row>
        <row r="1668">
          <cell r="D1668">
            <v>12</v>
          </cell>
        </row>
        <row r="1669">
          <cell r="D1669">
            <v>2</v>
          </cell>
        </row>
        <row r="1670">
          <cell r="D1670">
            <v>1</v>
          </cell>
        </row>
        <row r="1671">
          <cell r="D1671">
            <v>17</v>
          </cell>
        </row>
        <row r="1672">
          <cell r="D1672">
            <v>15</v>
          </cell>
        </row>
        <row r="1673">
          <cell r="D1673">
            <v>10</v>
          </cell>
        </row>
        <row r="1674">
          <cell r="D1674">
            <v>1</v>
          </cell>
        </row>
        <row r="1675">
          <cell r="D1675">
            <v>5</v>
          </cell>
        </row>
        <row r="1676">
          <cell r="D1676">
            <v>18</v>
          </cell>
        </row>
        <row r="1677">
          <cell r="D1677">
            <v>9</v>
          </cell>
        </row>
        <row r="1678">
          <cell r="D1678">
            <v>19</v>
          </cell>
        </row>
        <row r="1679">
          <cell r="D1679">
            <v>11</v>
          </cell>
        </row>
        <row r="1680">
          <cell r="D1680">
            <v>5</v>
          </cell>
        </row>
        <row r="1681">
          <cell r="D1681">
            <v>2</v>
          </cell>
        </row>
        <row r="1682">
          <cell r="D1682">
            <v>19</v>
          </cell>
        </row>
        <row r="1683">
          <cell r="D1683">
            <v>7</v>
          </cell>
        </row>
        <row r="1717">
          <cell r="D1717">
            <v>62</v>
          </cell>
        </row>
        <row r="1718">
          <cell r="D1718">
            <v>9</v>
          </cell>
        </row>
        <row r="1719">
          <cell r="D1719">
            <v>3</v>
          </cell>
        </row>
        <row r="1720">
          <cell r="D1720">
            <v>2</v>
          </cell>
        </row>
        <row r="1721">
          <cell r="D1721">
            <v>1</v>
          </cell>
        </row>
        <row r="1756">
          <cell r="D1756">
            <v>1</v>
          </cell>
        </row>
        <row r="1757">
          <cell r="D1757">
            <v>5</v>
          </cell>
        </row>
        <row r="1758">
          <cell r="D1758">
            <v>3</v>
          </cell>
        </row>
        <row r="1759">
          <cell r="D1759">
            <v>22</v>
          </cell>
        </row>
        <row r="1760">
          <cell r="D1760">
            <v>2</v>
          </cell>
        </row>
        <row r="1761">
          <cell r="D1761">
            <v>1</v>
          </cell>
        </row>
        <row r="1762">
          <cell r="D1762">
            <v>7</v>
          </cell>
        </row>
        <row r="1763">
          <cell r="D1763">
            <v>2</v>
          </cell>
        </row>
        <row r="1764">
          <cell r="D1764">
            <v>1</v>
          </cell>
        </row>
        <row r="1765">
          <cell r="D1765">
            <v>4</v>
          </cell>
        </row>
        <row r="1766">
          <cell r="D1766">
            <v>3</v>
          </cell>
        </row>
        <row r="1767">
          <cell r="D1767">
            <v>1</v>
          </cell>
        </row>
        <row r="1768">
          <cell r="D1768">
            <v>1</v>
          </cell>
        </row>
        <row r="1769">
          <cell r="D1769">
            <v>6</v>
          </cell>
        </row>
        <row r="1770">
          <cell r="D1770">
            <v>4</v>
          </cell>
        </row>
        <row r="1771">
          <cell r="D1771">
            <v>2</v>
          </cell>
        </row>
        <row r="1772">
          <cell r="D1772">
            <v>2</v>
          </cell>
        </row>
        <row r="1773">
          <cell r="D1773">
            <v>1</v>
          </cell>
        </row>
        <row r="1774">
          <cell r="D1774">
            <v>2</v>
          </cell>
        </row>
        <row r="1775">
          <cell r="D1775">
            <v>5</v>
          </cell>
        </row>
        <row r="1776">
          <cell r="D1776">
            <v>6</v>
          </cell>
        </row>
        <row r="1777">
          <cell r="D1777">
            <v>8</v>
          </cell>
        </row>
        <row r="1778">
          <cell r="D1778">
            <v>3</v>
          </cell>
        </row>
        <row r="1779">
          <cell r="D1779">
            <v>23</v>
          </cell>
        </row>
        <row r="1780">
          <cell r="D1780">
            <v>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ltural"/>
      <sheetName val="Salud"/>
      <sheetName val="Desarrollo Humano"/>
      <sheetName val="Deportes"/>
      <sheetName val="ESTADISTICAS 2011"/>
      <sheetName val="ESTADISTICAS 2012"/>
      <sheetName val="ESTADÍSTICAS 2013"/>
      <sheetName val="ESTADÍSTICAS 2014"/>
      <sheetName val="ESTADÍSTICAS 2015"/>
      <sheetName val="ESTADÍSTICAS 2016"/>
      <sheetName val="ESTADÍSTICAS 2017"/>
      <sheetName val="RESUMEN CULTURA 2017-1"/>
      <sheetName val="RESUMEN DEPORTES 2017-1"/>
      <sheetName val="RESUMEN SALUD 2017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66">
          <cell r="C166">
            <v>3</v>
          </cell>
          <cell r="D166">
            <v>17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id="1" name="Tabla1354768" displayName="Tabla1354768" ref="A7:EU76" totalsRowShown="0" headerRowDxfId="152" dataDxfId="151">
  <autoFilter ref="A7:EU76"/>
  <sortState ref="A8:EV56">
    <sortCondition ref="A8:A57"/>
  </sortState>
  <tableColumns count="151">
    <tableColumn id="1" name="PROGRAMA ACADÉMICO " dataDxfId="150"/>
    <tableColumn id="2" name="MODALIDAD" dataDxfId="149"/>
    <tableColumn id="3" name="SAM-I" dataDxfId="148"/>
    <tableColumn id="4" name="SAM-II" dataDxfId="147"/>
    <tableColumn id="5" name="SAO-I" dataDxfId="146"/>
    <tableColumn id="6" name="SAO-II" dataDxfId="145"/>
    <tableColumn id="156" name="SAE-I2" dataDxfId="144"/>
    <tableColumn id="150" name="SAE-II2" dataDxfId="143"/>
    <tableColumn id="7" name="SPP-I" dataDxfId="142"/>
    <tableColumn id="8" name="SPP-II" dataDxfId="141"/>
    <tableColumn id="9" name="T-S-I" dataDxfId="140">
      <calculatedColumnFormula>+SUM(C8,E8,G8,I8)</calculatedColumnFormula>
    </tableColumn>
    <tableColumn id="10" name="T-S-II" dataDxfId="139">
      <calculatedColumnFormula>+SUM(D8,F8,H8,J8)</calculatedColumnFormula>
    </tableColumn>
    <tableColumn id="11" name="T-S" dataDxfId="138">
      <calculatedColumnFormula>+SUM(K8:L8)</calculatedColumnFormula>
    </tableColumn>
    <tableColumn id="12" name="DHSA-I" dataDxfId="137"/>
    <tableColumn id="13" name="DHSA-II" dataDxfId="136"/>
    <tableColumn id="14" name="DHSR-I" dataDxfId="135"/>
    <tableColumn id="15" name="DHSR-II" dataDxfId="134"/>
    <tableColumn id="16" name="DHAP-I" dataDxfId="133"/>
    <tableColumn id="17" name="DHAP-II" dataDxfId="132"/>
    <tableColumn id="18" name="DHVE-I" dataDxfId="131"/>
    <tableColumn id="19" name="DHVE-II" dataDxfId="130"/>
    <tableColumn id="20" name="DHEE-I" dataDxfId="129"/>
    <tableColumn id="21" name="DHEE-II" dataDxfId="128"/>
    <tableColumn id="149" name="DHER-I" dataDxfId="127"/>
    <tableColumn id="155" name="DHER-II2" dataDxfId="126"/>
    <tableColumn id="160" name="DHAA" dataDxfId="125"/>
    <tableColumn id="154" name="DHAA2" dataDxfId="124"/>
    <tableColumn id="152" name="DHAA22" dataDxfId="123"/>
    <tableColumn id="151" name="DHAA3" dataDxfId="122"/>
    <tableColumn id="158" name="DHPA- I2" dataDxfId="121"/>
    <tableColumn id="157" name="DHPM" dataDxfId="120"/>
    <tableColumn id="22" name="T-DH-I" dataDxfId="119">
      <calculatedColumnFormula>+SUM(N8,P8,R8,T8,V8,X8,Z8,AB8,AD8)</calculatedColumnFormula>
    </tableColumn>
    <tableColumn id="23" name="T-DH-II" dataDxfId="118">
      <calculatedColumnFormula>+SUM(O8,Q8,S8,U8,W8,Y8,AA8,AC8,AE8)</calculatedColumnFormula>
    </tableColumn>
    <tableColumn id="24" name="T-DH" dataDxfId="117">
      <calculatedColumnFormula>+SUM(AF8:AG8)</calculatedColumnFormula>
    </tableColumn>
    <tableColumn id="25" name="CC-F-I" dataDxfId="116"/>
    <tableColumn id="145" name="Columna11" dataDxfId="115"/>
    <tableColumn id="139" name="Columna10" dataDxfId="114"/>
    <tableColumn id="138" name="Columna9" dataDxfId="113"/>
    <tableColumn id="121" name="CC-F-I2" dataDxfId="112"/>
    <tableColumn id="26" name="CC-F-II" dataDxfId="111"/>
    <tableColumn id="27" name="CC-R-I" dataDxfId="110"/>
    <tableColumn id="28" name="CC-R-II" dataDxfId="109"/>
    <tableColumn id="29" name="CT-F-I" dataDxfId="108"/>
    <tableColumn id="30" name="CT-F-II" dataDxfId="107"/>
    <tableColumn id="31" name="CT-R-I" dataDxfId="106"/>
    <tableColumn id="32" name="CT-R-II" dataDxfId="105"/>
    <tableColumn id="33" name="CD-F-I" dataDxfId="104"/>
    <tableColumn id="34" name="CD-F-II" dataDxfId="103"/>
    <tableColumn id="35" name="CD-R-I" dataDxfId="102"/>
    <tableColumn id="36" name="CD-R-II" dataDxfId="101"/>
    <tableColumn id="37" name="CG-F-I" dataDxfId="100"/>
    <tableColumn id="38" name="CG-F-II" dataDxfId="99"/>
    <tableColumn id="39" name="CG-R-I" dataDxfId="98"/>
    <tableColumn id="40" name="CG-R-II" dataDxfId="97"/>
    <tableColumn id="41" name="CO-F-I" dataDxfId="96"/>
    <tableColumn id="42" name="CO-F-II" dataDxfId="95"/>
    <tableColumn id="43" name="CO-R-I" dataDxfId="94"/>
    <tableColumn id="44" name="CO-R-II" dataDxfId="93"/>
    <tableColumn id="45" name="CTT-F-I" dataDxfId="92"/>
    <tableColumn id="46" name="CTT-F-II" dataDxfId="91"/>
    <tableColumn id="47" name="CTT-R-I" dataDxfId="90"/>
    <tableColumn id="48" name="CTT-R-II" dataDxfId="89"/>
    <tableColumn id="49" name="CP-F-I" dataDxfId="88"/>
    <tableColumn id="50" name="CP-F-II" dataDxfId="87"/>
    <tableColumn id="51" name="CP-R-I" dataDxfId="86"/>
    <tableColumn id="52" name="CP-F-II2" dataDxfId="85"/>
    <tableColumn id="53" name="CV-F-I" dataDxfId="84"/>
    <tableColumn id="54" name="CV-F-II" dataDxfId="83"/>
    <tableColumn id="55" name="CV-R-I" dataDxfId="82"/>
    <tableColumn id="56" name="CV-R-II" dataDxfId="81"/>
    <tableColumn id="57" name="CTL-F-I" dataDxfId="80"/>
    <tableColumn id="58" name="CTL-F-II" dataDxfId="79"/>
    <tableColumn id="59" name="CTL-R-I" dataDxfId="78"/>
    <tableColumn id="60" name="CTL-R-II" dataDxfId="77"/>
    <tableColumn id="61" name="CVT-F-I" dataDxfId="76"/>
    <tableColumn id="62" name="CVT-F-II" dataDxfId="75"/>
    <tableColumn id="63" name="CVT-R-I" dataDxfId="74"/>
    <tableColumn id="64" name="CVT-R-II" dataDxfId="73"/>
    <tableColumn id="85" name="Columna8" dataDxfId="72"/>
    <tableColumn id="84" name="Columna7" dataDxfId="71"/>
    <tableColumn id="79" name="Columna6" dataDxfId="70"/>
    <tableColumn id="73" name="Columna5" dataDxfId="69"/>
    <tableColumn id="161" name="C.AS-REP-II" dataDxfId="68"/>
    <tableColumn id="163" name="C.AS-REP-II2" dataDxfId="67"/>
    <tableColumn id="65" name="T-C-I" dataDxfId="66">
      <calculatedColumnFormula>+SUM(AI8,AK8,AM8,AO8,AQ8,AS8,AU8,AW8,AY8,BA8,BC8,BE8,BG8,BI8,BK8,BM8,BO8,BQ8,BS8,BU8,BW8,BY8,CA8,CC8,CE8)</calculatedColumnFormula>
    </tableColumn>
    <tableColumn id="66" name="T-C-II" dataDxfId="65">
      <calculatedColumnFormula>+SUM(AN8,AP8,AR8,AT8,AV8,AX8,AZ8,BB8,BD8,BF8,BH8,BJ8,BL8,BN8,BP8,BR8,BT8,BV8,BX8,BZ8,CF8)</calculatedColumnFormula>
    </tableColumn>
    <tableColumn id="68" name="DS-RC-I" dataDxfId="64"/>
    <tableColumn id="69" name="DS-RC-II" dataDxfId="63"/>
    <tableColumn id="70" name="DS-F-I" dataDxfId="62"/>
    <tableColumn id="71" name="DS-R-II" dataDxfId="61"/>
    <tableColumn id="74" name="DB-RC-I" dataDxfId="60"/>
    <tableColumn id="75" name="DB-RC-II" dataDxfId="59"/>
    <tableColumn id="76" name="DB-F-I" dataDxfId="58"/>
    <tableColumn id="77" name="DB-F-II" dataDxfId="57"/>
    <tableColumn id="78" name="DB-R-I" dataDxfId="56"/>
    <tableColumn id="80" name="DARC-I" dataDxfId="55"/>
    <tableColumn id="81" name="DARC-II" dataDxfId="54"/>
    <tableColumn id="82" name="DAF-I" dataDxfId="53"/>
    <tableColumn id="83" name="DAF-II" dataDxfId="52"/>
    <tableColumn id="86" name="DFS-RC-I" dataDxfId="51"/>
    <tableColumn id="87" name="DFS-RC-II" dataDxfId="50"/>
    <tableColumn id="88" name="DFS-F-I" dataDxfId="49"/>
    <tableColumn id="89" name="DFS-F-II" dataDxfId="48"/>
    <tableColumn id="90" name="DFS-R-I" dataDxfId="47"/>
    <tableColumn id="92" name="DF-RC-I" dataDxfId="46"/>
    <tableColumn id="93" name="DF-RC-II" dataDxfId="45"/>
    <tableColumn id="94" name="DF-F-I" dataDxfId="44"/>
    <tableColumn id="95" name="DF-F-II" dataDxfId="43"/>
    <tableColumn id="96" name="DF-R-I" dataDxfId="42"/>
    <tableColumn id="98" name="DT-RC-I" dataDxfId="41"/>
    <tableColumn id="99" name="DT-RC-II" dataDxfId="40"/>
    <tableColumn id="100" name="DT-F-I" dataDxfId="39"/>
    <tableColumn id="101" name="DT-F-II" dataDxfId="38"/>
    <tableColumn id="104" name="DA-RC-I" dataDxfId="37"/>
    <tableColumn id="105" name="DA-RC-II" dataDxfId="36"/>
    <tableColumn id="106" name="DA-F-I" dataDxfId="35"/>
    <tableColumn id="107" name="DA-F-II" dataDxfId="34"/>
    <tableColumn id="110" name="DTC-RC-I" dataDxfId="33"/>
    <tableColumn id="111" name="DTC-RC-II" dataDxfId="32"/>
    <tableColumn id="112" name="DTC-F-I" dataDxfId="31"/>
    <tableColumn id="113" name="DTC-F-II" dataDxfId="30"/>
    <tableColumn id="114" name="DTC-R-I" dataDxfId="29"/>
    <tableColumn id="116" name="DTM-RC-I" dataDxfId="28"/>
    <tableColumn id="117" name="DTM-RC-II" dataDxfId="27"/>
    <tableColumn id="118" name="DTM-F-I" dataDxfId="26"/>
    <tableColumn id="119" name="DTM-F-II" dataDxfId="25"/>
    <tableColumn id="122" name="DAT-RC-I" dataDxfId="24"/>
    <tableColumn id="123" name="DAT-RC-II" dataDxfId="23"/>
    <tableColumn id="124" name="DAT-F-I" dataDxfId="22"/>
    <tableColumn id="125" name="DAT-F-II" dataDxfId="21"/>
    <tableColumn id="128" name="DP-RC-I" dataDxfId="20"/>
    <tableColumn id="129" name="DP-RC-II" dataDxfId="19"/>
    <tableColumn id="130" name="DP-F-I" dataDxfId="18"/>
    <tableColumn id="131" name="DP-F-II" dataDxfId="17"/>
    <tableColumn id="134" name="DPJ-RC-I" dataDxfId="16"/>
    <tableColumn id="135" name="DPJ-RC-II" dataDxfId="15"/>
    <tableColumn id="136" name="DPJ-F-I" dataDxfId="14"/>
    <tableColumn id="137" name="DPJ-F-II" dataDxfId="13"/>
    <tableColumn id="140" name="DN-RC-I" dataDxfId="12"/>
    <tableColumn id="141" name="DN-RC-II" dataDxfId="11"/>
    <tableColumn id="142" name="DN-R-I" dataDxfId="10"/>
    <tableColumn id="143" name="DN-R-II" dataDxfId="9"/>
    <tableColumn id="144" name="DN-R-I2" dataDxfId="8"/>
    <tableColumn id="159" name="DV-F-I" dataDxfId="7"/>
    <tableColumn id="168" name="DV-F-II" dataDxfId="6"/>
    <tableColumn id="167" name="DV-R-I" dataDxfId="5"/>
    <tableColumn id="165" name="DV-R-II" dataDxfId="4"/>
    <tableColumn id="72" name="RECREATIVO" dataDxfId="3"/>
    <tableColumn id="146" name="T-D-I" dataDxfId="2">
      <calculatedColumnFormula>+SUM(CI8,CK8,CM8,CO8,CQ8,CR8,CT8,CV8,CX8,CZ8,DA8,DC8,DE8,DF8,DH8,DJ8,DL8,DN8,DP8,DR8,DS8,DU8,DW8,DY8,EA8,EC8,EE8,EG8,EI8,EK8,EM8,EN8,EP8)</calculatedColumnFormula>
    </tableColumn>
    <tableColumn id="147" name="T-D-II" dataDxfId="1">
      <calculatedColumnFormula>SUM(CJ8,CL8,CN8,CP8,CS8,CU8,CW8,CY8,DB8,DD8,DG8,DI8,DK8,DM8,DO8,DQ8,DT8,DV8,DX8,DZ8,EB8,ED8,EF8,EH8,EJ8,EL8,EO8,EQ8)</calculatedColumnFormula>
    </tableColumn>
    <tableColumn id="148" name="T-D" dataDxfId="0">
      <calculatedColumnFormula>+SUM(ES8:ET8)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I77"/>
  <sheetViews>
    <sheetView topLeftCell="A19" zoomScale="98" zoomScaleNormal="98" workbookViewId="0">
      <pane xSplit="1" topLeftCell="B1" activePane="topRight" state="frozen"/>
      <selection activeCell="A4" sqref="A4"/>
      <selection pane="topRight" activeCell="AN29" sqref="AN29"/>
    </sheetView>
  </sheetViews>
  <sheetFormatPr baseColWidth="10" defaultRowHeight="15" outlineLevelCol="1" x14ac:dyDescent="0.25"/>
  <cols>
    <col min="1" max="1" width="39.140625" customWidth="1"/>
    <col min="2" max="2" width="14.5703125" customWidth="1"/>
    <col min="3" max="11" width="11.42578125" hidden="1" customWidth="1" outlineLevel="1"/>
    <col min="12" max="12" width="11" hidden="1" customWidth="1" outlineLevel="1"/>
    <col min="13" max="13" width="11.42578125" hidden="1" customWidth="1" collapsed="1"/>
    <col min="14" max="33" width="11.42578125" hidden="1" customWidth="1" outlineLevel="1"/>
    <col min="34" max="34" width="9.28515625" hidden="1" customWidth="1" collapsed="1"/>
    <col min="35" max="35" width="10" customWidth="1" outlineLevel="1"/>
    <col min="36" max="36" width="10" hidden="1" customWidth="1" outlineLevel="1"/>
    <col min="37" max="37" width="10" customWidth="1" outlineLevel="1"/>
    <col min="38" max="38" width="10" hidden="1" customWidth="1" outlineLevel="1"/>
    <col min="39" max="39" width="10" customWidth="1" outlineLevel="1"/>
    <col min="40" max="40" width="10.42578125" customWidth="1" outlineLevel="1"/>
    <col min="41" max="41" width="10.140625" customWidth="1" outlineLevel="1"/>
    <col min="42" max="42" width="10.5703125" customWidth="1" outlineLevel="1"/>
    <col min="43" max="43" width="9.85546875" customWidth="1" outlineLevel="1"/>
    <col min="44" max="44" width="10.28515625" customWidth="1" outlineLevel="1"/>
    <col min="45" max="45" width="10" customWidth="1" outlineLevel="1"/>
    <col min="46" max="46" width="10.42578125" hidden="1" customWidth="1" outlineLevel="1"/>
    <col min="47" max="47" width="10.140625" customWidth="1" outlineLevel="1"/>
    <col min="48" max="48" width="10.5703125" hidden="1" customWidth="1" outlineLevel="1"/>
    <col min="49" max="49" width="10.28515625" customWidth="1" outlineLevel="1"/>
    <col min="50" max="50" width="10.7109375" hidden="1" customWidth="1" outlineLevel="1"/>
    <col min="51" max="51" width="11.28515625" customWidth="1" outlineLevel="1"/>
    <col min="52" max="52" width="10.5703125" hidden="1" customWidth="1" outlineLevel="1"/>
    <col min="53" max="53" width="10.28515625" customWidth="1" outlineLevel="1"/>
    <col min="54" max="54" width="0.5703125" customWidth="1" outlineLevel="1"/>
    <col min="55" max="55" width="10.28515625" customWidth="1" outlineLevel="1"/>
    <col min="56" max="56" width="10.7109375" hidden="1" customWidth="1" outlineLevel="1"/>
    <col min="57" max="57" width="10.42578125" customWidth="1" outlineLevel="1"/>
    <col min="58" max="58" width="10.85546875" hidden="1" customWidth="1" outlineLevel="1"/>
    <col min="59" max="59" width="10.7109375" customWidth="1" outlineLevel="1"/>
    <col min="60" max="60" width="11.140625" hidden="1" customWidth="1" outlineLevel="1"/>
    <col min="61" max="61" width="10.85546875" customWidth="1" outlineLevel="1"/>
    <col min="62" max="62" width="11.28515625" hidden="1" customWidth="1" outlineLevel="1"/>
    <col min="63" max="63" width="10" customWidth="1" outlineLevel="1"/>
    <col min="64" max="64" width="10.42578125" hidden="1" customWidth="1" outlineLevel="1"/>
    <col min="65" max="65" width="10.140625" customWidth="1" outlineLevel="1"/>
    <col min="66" max="66" width="11.42578125" hidden="1" customWidth="1" outlineLevel="1"/>
    <col min="67" max="67" width="10.140625" customWidth="1" outlineLevel="1"/>
    <col min="68" max="68" width="10.5703125" hidden="1" customWidth="1" outlineLevel="1"/>
    <col min="69" max="69" width="10.28515625" customWidth="1" outlineLevel="1"/>
    <col min="70" max="70" width="10.7109375" hidden="1" customWidth="1" outlineLevel="1"/>
    <col min="71" max="71" width="10.7109375" customWidth="1" outlineLevel="1"/>
    <col min="72" max="72" width="11.140625" hidden="1" customWidth="1" outlineLevel="1"/>
    <col min="73" max="73" width="10.85546875" customWidth="1" outlineLevel="1"/>
    <col min="74" max="74" width="11.28515625" hidden="1" customWidth="1" outlineLevel="1"/>
    <col min="75" max="75" width="11" customWidth="1" outlineLevel="1"/>
    <col min="76" max="76" width="11.42578125" hidden="1" customWidth="1" outlineLevel="1"/>
    <col min="77" max="77" width="11.140625" customWidth="1" outlineLevel="1"/>
    <col min="78" max="78" width="11.5703125" hidden="1" customWidth="1" outlineLevel="1"/>
    <col min="79" max="79" width="11.5703125" customWidth="1" outlineLevel="1"/>
    <col min="80" max="80" width="11.5703125" hidden="1" customWidth="1" outlineLevel="1"/>
    <col min="81" max="81" width="11.5703125" customWidth="1" outlineLevel="1"/>
    <col min="82" max="82" width="11.5703125" hidden="1" customWidth="1" outlineLevel="1"/>
    <col min="83" max="83" width="13.85546875" customWidth="1" outlineLevel="1"/>
    <col min="84" max="84" width="14.85546875" hidden="1" customWidth="1" outlineLevel="1"/>
    <col min="85" max="85" width="10.140625" customWidth="1" outlineLevel="1"/>
    <col min="86" max="86" width="10.5703125" hidden="1" customWidth="1" outlineLevel="1"/>
    <col min="87" max="87" width="11.140625" hidden="1" customWidth="1" outlineLevel="1"/>
    <col min="88" max="88" width="11.5703125" hidden="1" customWidth="1" outlineLevel="1"/>
    <col min="89" max="89" width="10" hidden="1" customWidth="1" outlineLevel="1"/>
    <col min="90" max="90" width="10.5703125" hidden="1" customWidth="1" outlineLevel="1"/>
    <col min="91" max="91" width="11.28515625" hidden="1" customWidth="1" outlineLevel="1"/>
    <col min="92" max="92" width="11.7109375" hidden="1" customWidth="1" outlineLevel="1"/>
    <col min="93" max="93" width="10.140625" hidden="1" customWidth="1" outlineLevel="1"/>
    <col min="94" max="95" width="10.5703125" hidden="1" customWidth="1" outlineLevel="1"/>
    <col min="96" max="96" width="10.85546875" hidden="1" customWidth="1" outlineLevel="1"/>
    <col min="97" max="97" width="11.28515625" hidden="1" customWidth="1" outlineLevel="1"/>
    <col min="98" max="98" width="9.7109375" hidden="1" customWidth="1" outlineLevel="1"/>
    <col min="99" max="99" width="10.140625" hidden="1" customWidth="1" outlineLevel="1"/>
    <col min="100" max="100" width="12" hidden="1" customWidth="1" outlineLevel="1"/>
    <col min="101" max="101" width="12.42578125" hidden="1" customWidth="1" outlineLevel="1"/>
    <col min="102" max="102" width="10.85546875" hidden="1" customWidth="1" outlineLevel="1"/>
    <col min="103" max="103" width="11.28515625" hidden="1" customWidth="1" outlineLevel="1"/>
    <col min="104" max="104" width="11" hidden="1" customWidth="1" outlineLevel="1"/>
    <col min="105" max="105" width="11.140625" hidden="1" customWidth="1" outlineLevel="1"/>
    <col min="106" max="106" width="11.5703125" hidden="1" customWidth="1" outlineLevel="1"/>
    <col min="107" max="107" width="10" hidden="1" customWidth="1" outlineLevel="1"/>
    <col min="108" max="108" width="10.42578125" hidden="1" customWidth="1" outlineLevel="1"/>
    <col min="109" max="109" width="10.5703125" hidden="1" customWidth="1" outlineLevel="1"/>
    <col min="110" max="110" width="11.140625" hidden="1" customWidth="1" outlineLevel="1"/>
    <col min="111" max="111" width="11.5703125" hidden="1" customWidth="1" outlineLevel="1"/>
    <col min="112" max="112" width="10" hidden="1" customWidth="1" outlineLevel="1"/>
    <col min="113" max="113" width="10.42578125" hidden="1" customWidth="1" outlineLevel="1"/>
    <col min="114" max="114" width="11.42578125" hidden="1" customWidth="1" outlineLevel="1"/>
    <col min="115" max="115" width="11.85546875" hidden="1" customWidth="1" outlineLevel="1"/>
    <col min="116" max="116" width="10.28515625" hidden="1" customWidth="1" outlineLevel="1"/>
    <col min="117" max="117" width="10.7109375" hidden="1" customWidth="1" outlineLevel="1"/>
    <col min="118" max="118" width="12.140625" hidden="1" customWidth="1" outlineLevel="1"/>
    <col min="119" max="119" width="12.5703125" hidden="1" customWidth="1" outlineLevel="1"/>
    <col min="120" max="120" width="11" hidden="1" customWidth="1" outlineLevel="1"/>
    <col min="121" max="121" width="11.42578125" hidden="1" customWidth="1" outlineLevel="1"/>
    <col min="122" max="122" width="11.140625" hidden="1" customWidth="1" outlineLevel="1"/>
    <col min="123" max="123" width="12.7109375" hidden="1" customWidth="1" outlineLevel="1"/>
    <col min="124" max="124" width="13.140625" hidden="1" customWidth="1" outlineLevel="1"/>
    <col min="125" max="125" width="11.5703125" hidden="1" customWidth="1" outlineLevel="1"/>
    <col min="126" max="126" width="12" hidden="1" customWidth="1" outlineLevel="1"/>
    <col min="127" max="127" width="12.28515625" hidden="1" customWidth="1" outlineLevel="1"/>
    <col min="128" max="128" width="12.7109375" hidden="1" customWidth="1" outlineLevel="1"/>
    <col min="129" max="129" width="11.140625" hidden="1" customWidth="1" outlineLevel="1"/>
    <col min="130" max="130" width="11.5703125" hidden="1" customWidth="1" outlineLevel="1"/>
    <col min="131" max="131" width="11.28515625" hidden="1" customWidth="1" outlineLevel="1"/>
    <col min="132" max="132" width="11.7109375" hidden="1" customWidth="1" outlineLevel="1"/>
    <col min="133" max="133" width="10.140625" hidden="1" customWidth="1" outlineLevel="1"/>
    <col min="134" max="134" width="10.5703125" hidden="1" customWidth="1" outlineLevel="1"/>
    <col min="135" max="135" width="11.85546875" hidden="1" customWidth="1" outlineLevel="1"/>
    <col min="136" max="136" width="12.28515625" hidden="1" customWidth="1" outlineLevel="1"/>
    <col min="137" max="137" width="10.7109375" hidden="1" customWidth="1" outlineLevel="1"/>
    <col min="138" max="138" width="11.140625" hidden="1" customWidth="1" outlineLevel="1"/>
    <col min="139" max="139" width="11.5703125" hidden="1" customWidth="1" outlineLevel="1"/>
    <col min="140" max="140" width="12" hidden="1" customWidth="1" outlineLevel="1"/>
    <col min="141" max="141" width="10.5703125" hidden="1" customWidth="1" outlineLevel="1"/>
    <col min="142" max="142" width="11" hidden="1" customWidth="1" outlineLevel="1"/>
    <col min="143" max="143" width="11.5703125" hidden="1" customWidth="1" outlineLevel="1"/>
    <col min="144" max="144" width="10.28515625" hidden="1" customWidth="1" outlineLevel="1"/>
    <col min="145" max="145" width="10.7109375" hidden="1" customWidth="1" outlineLevel="1"/>
    <col min="146" max="146" width="10.42578125" hidden="1" customWidth="1" outlineLevel="1"/>
    <col min="147" max="147" width="10.85546875" hidden="1" customWidth="1" outlineLevel="1"/>
    <col min="148" max="148" width="20" hidden="1" customWidth="1" outlineLevel="1"/>
    <col min="149" max="149" width="10.28515625" hidden="1" customWidth="1" outlineLevel="1"/>
    <col min="150" max="150" width="10.7109375" hidden="1" customWidth="1" outlineLevel="1"/>
    <col min="151" max="151" width="9.28515625" hidden="1" customWidth="1" collapsed="1"/>
    <col min="153" max="153" width="0" hidden="1" customWidth="1"/>
    <col min="155" max="155" width="11.42578125" customWidth="1"/>
    <col min="158" max="158" width="0" hidden="1" customWidth="1"/>
    <col min="160" max="160" width="0" hidden="1" customWidth="1"/>
    <col min="163" max="163" width="0" hidden="1" customWidth="1"/>
    <col min="165" max="165" width="0" hidden="1" customWidth="1"/>
    <col min="168" max="168" width="0" hidden="1" customWidth="1"/>
    <col min="170" max="170" width="0" hidden="1" customWidth="1"/>
    <col min="173" max="173" width="0" hidden="1" customWidth="1"/>
    <col min="175" max="175" width="0" hidden="1" customWidth="1"/>
    <col min="178" max="178" width="0" hidden="1" customWidth="1"/>
    <col min="180" max="180" width="0" hidden="1" customWidth="1"/>
    <col min="182" max="182" width="0" hidden="1" customWidth="1"/>
    <col min="184" max="184" width="0" hidden="1" customWidth="1"/>
    <col min="187" max="187" width="0" hidden="1" customWidth="1"/>
    <col min="189" max="189" width="0" hidden="1" customWidth="1"/>
    <col min="191" max="191" width="0" hidden="1" customWidth="1"/>
    <col min="193" max="193" width="0" hidden="1" customWidth="1"/>
    <col min="196" max="196" width="0" hidden="1" customWidth="1"/>
    <col min="198" max="198" width="0" hidden="1" customWidth="1"/>
    <col min="200" max="200" width="0" hidden="1" customWidth="1"/>
    <col min="202" max="202" width="0" hidden="1" customWidth="1"/>
    <col min="205" max="205" width="0" hidden="1" customWidth="1"/>
    <col min="207" max="207" width="0" hidden="1" customWidth="1"/>
    <col min="209" max="209" width="0" hidden="1" customWidth="1"/>
    <col min="211" max="211" width="0" hidden="1" customWidth="1"/>
    <col min="214" max="214" width="0" hidden="1" customWidth="1"/>
    <col min="216" max="216" width="0" hidden="1" customWidth="1"/>
    <col min="218" max="218" width="0" hidden="1" customWidth="1"/>
    <col min="220" max="220" width="0" hidden="1" customWidth="1"/>
    <col min="223" max="223" width="0" hidden="1" customWidth="1"/>
    <col min="225" max="225" width="0" hidden="1" customWidth="1"/>
    <col min="227" max="227" width="0" hidden="1" customWidth="1"/>
    <col min="229" max="229" width="0" hidden="1" customWidth="1"/>
    <col min="233" max="233" width="0" hidden="1" customWidth="1"/>
    <col min="234" max="234" width="16" customWidth="1"/>
    <col min="235" max="235" width="19.85546875" customWidth="1"/>
    <col min="236" max="236" width="15.85546875" customWidth="1"/>
    <col min="239" max="239" width="16.42578125" customWidth="1"/>
    <col min="240" max="240" width="13.85546875" customWidth="1"/>
  </cols>
  <sheetData>
    <row r="1" spans="1:243" ht="9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2"/>
    </row>
    <row r="2" spans="1:24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2"/>
    </row>
    <row r="3" spans="1:243" ht="7.5" customHeight="1" x14ac:dyDescent="0.25">
      <c r="A3" s="247" t="s">
        <v>1</v>
      </c>
      <c r="B3" s="213" t="s">
        <v>2</v>
      </c>
      <c r="C3" s="228" t="s">
        <v>3</v>
      </c>
      <c r="D3" s="228"/>
      <c r="E3" s="228"/>
      <c r="F3" s="228"/>
      <c r="G3" s="228"/>
      <c r="H3" s="228"/>
      <c r="I3" s="228"/>
      <c r="J3" s="228"/>
      <c r="K3" s="228"/>
      <c r="L3" s="228"/>
      <c r="M3" s="213" t="s">
        <v>3</v>
      </c>
      <c r="N3" s="213" t="s">
        <v>4</v>
      </c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3"/>
      <c r="AC3" s="213"/>
      <c r="AD3" s="213"/>
      <c r="AE3" s="213"/>
      <c r="AF3" s="213"/>
      <c r="AG3" s="213"/>
      <c r="AH3" s="213" t="s">
        <v>4</v>
      </c>
      <c r="AI3" s="217" t="s">
        <v>5</v>
      </c>
      <c r="AJ3" s="242"/>
      <c r="AK3" s="242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2"/>
      <c r="BO3" s="242"/>
      <c r="BP3" s="242"/>
      <c r="BQ3" s="242"/>
      <c r="BR3" s="242"/>
      <c r="BS3" s="242"/>
      <c r="BT3" s="242"/>
      <c r="BU3" s="242"/>
      <c r="BV3" s="242"/>
      <c r="BW3" s="242"/>
      <c r="BX3" s="242"/>
      <c r="BY3" s="242"/>
      <c r="BZ3" s="242"/>
      <c r="CA3" s="242"/>
      <c r="CB3" s="242"/>
      <c r="CC3" s="242"/>
      <c r="CD3" s="242"/>
      <c r="CE3" s="242"/>
      <c r="CF3" s="242"/>
      <c r="CG3" s="242"/>
      <c r="CH3" s="218"/>
      <c r="CI3" s="213" t="s">
        <v>6</v>
      </c>
      <c r="CJ3" s="213"/>
      <c r="CK3" s="213"/>
      <c r="CL3" s="213"/>
      <c r="CM3" s="213"/>
      <c r="CN3" s="213"/>
      <c r="CO3" s="213"/>
      <c r="CP3" s="213"/>
      <c r="CQ3" s="213"/>
      <c r="CR3" s="213"/>
      <c r="CS3" s="213"/>
      <c r="CT3" s="213"/>
      <c r="CU3" s="213"/>
      <c r="CV3" s="213"/>
      <c r="CW3" s="213"/>
      <c r="CX3" s="213"/>
      <c r="CY3" s="213"/>
      <c r="CZ3" s="213"/>
      <c r="DA3" s="213"/>
      <c r="DB3" s="213"/>
      <c r="DC3" s="213"/>
      <c r="DD3" s="213"/>
      <c r="DE3" s="213"/>
      <c r="DF3" s="213"/>
      <c r="DG3" s="213"/>
      <c r="DH3" s="213"/>
      <c r="DI3" s="213"/>
      <c r="DJ3" s="213"/>
      <c r="DK3" s="213"/>
      <c r="DL3" s="213"/>
      <c r="DM3" s="213"/>
      <c r="DN3" s="213"/>
      <c r="DO3" s="213"/>
      <c r="DP3" s="213"/>
      <c r="DQ3" s="213"/>
      <c r="DR3" s="213"/>
      <c r="DS3" s="213"/>
      <c r="DT3" s="213"/>
      <c r="DU3" s="213"/>
      <c r="DV3" s="213"/>
      <c r="DW3" s="213"/>
      <c r="DX3" s="213"/>
      <c r="DY3" s="213"/>
      <c r="DZ3" s="213"/>
      <c r="EA3" s="213"/>
      <c r="EB3" s="213"/>
      <c r="EC3" s="213"/>
      <c r="ED3" s="213"/>
      <c r="EE3" s="213"/>
      <c r="EF3" s="213"/>
      <c r="EG3" s="213"/>
      <c r="EH3" s="213"/>
      <c r="EI3" s="213"/>
      <c r="EJ3" s="213"/>
      <c r="EK3" s="213"/>
      <c r="EL3" s="213"/>
      <c r="EM3" s="213"/>
      <c r="EN3" s="213"/>
      <c r="EO3" s="213"/>
      <c r="EP3" s="213"/>
      <c r="EQ3" s="213"/>
      <c r="ER3" s="213"/>
      <c r="ES3" s="213"/>
      <c r="ET3" s="213"/>
      <c r="EU3" s="213" t="s">
        <v>6</v>
      </c>
      <c r="EV3" s="244" t="s">
        <v>6</v>
      </c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6" t="s">
        <v>3</v>
      </c>
      <c r="IA3" s="246"/>
      <c r="IB3" s="246"/>
      <c r="IC3" s="246"/>
      <c r="ID3" s="246"/>
      <c r="IE3" s="246"/>
      <c r="IF3" s="246"/>
      <c r="IG3" s="246"/>
      <c r="IH3" s="246"/>
      <c r="II3" s="208" t="s">
        <v>7</v>
      </c>
    </row>
    <row r="4" spans="1:243" ht="33.75" customHeight="1" x14ac:dyDescent="0.25">
      <c r="A4" s="247"/>
      <c r="B4" s="213"/>
      <c r="C4" s="216" t="s">
        <v>8</v>
      </c>
      <c r="D4" s="216"/>
      <c r="E4" s="213" t="s">
        <v>9</v>
      </c>
      <c r="F4" s="213"/>
      <c r="G4" s="216" t="s">
        <v>10</v>
      </c>
      <c r="H4" s="216"/>
      <c r="I4" s="243" t="s">
        <v>11</v>
      </c>
      <c r="J4" s="243"/>
      <c r="K4" s="213" t="s">
        <v>12</v>
      </c>
      <c r="L4" s="213" t="s">
        <v>13</v>
      </c>
      <c r="M4" s="213"/>
      <c r="N4" s="216" t="s">
        <v>14</v>
      </c>
      <c r="O4" s="216"/>
      <c r="P4" s="213" t="s">
        <v>15</v>
      </c>
      <c r="Q4" s="213"/>
      <c r="R4" s="216" t="s">
        <v>16</v>
      </c>
      <c r="S4" s="216"/>
      <c r="T4" s="213" t="s">
        <v>17</v>
      </c>
      <c r="U4" s="213"/>
      <c r="V4" s="216" t="s">
        <v>18</v>
      </c>
      <c r="W4" s="216"/>
      <c r="X4" s="243" t="s">
        <v>19</v>
      </c>
      <c r="Y4" s="243"/>
      <c r="Z4" s="216" t="s">
        <v>20</v>
      </c>
      <c r="AA4" s="216"/>
      <c r="AB4" s="213" t="s">
        <v>11</v>
      </c>
      <c r="AC4" s="213"/>
      <c r="AD4" s="216" t="s">
        <v>21</v>
      </c>
      <c r="AE4" s="216"/>
      <c r="AF4" s="213" t="s">
        <v>12</v>
      </c>
      <c r="AG4" s="213" t="s">
        <v>13</v>
      </c>
      <c r="AH4" s="213"/>
      <c r="AI4" s="217" t="s">
        <v>22</v>
      </c>
      <c r="AJ4" s="242"/>
      <c r="AK4" s="242"/>
      <c r="AL4" s="218"/>
      <c r="AM4" s="216" t="s">
        <v>23</v>
      </c>
      <c r="AN4" s="216"/>
      <c r="AO4" s="216"/>
      <c r="AP4" s="216"/>
      <c r="AQ4" s="213" t="s">
        <v>24</v>
      </c>
      <c r="AR4" s="213"/>
      <c r="AS4" s="213"/>
      <c r="AT4" s="213"/>
      <c r="AU4" s="216" t="s">
        <v>25</v>
      </c>
      <c r="AV4" s="216"/>
      <c r="AW4" s="216"/>
      <c r="AX4" s="216"/>
      <c r="AY4" s="213" t="s">
        <v>26</v>
      </c>
      <c r="AZ4" s="213"/>
      <c r="BA4" s="213"/>
      <c r="BB4" s="213"/>
      <c r="BC4" s="216" t="s">
        <v>27</v>
      </c>
      <c r="BD4" s="216"/>
      <c r="BE4" s="216"/>
      <c r="BF4" s="216"/>
      <c r="BG4" s="213" t="s">
        <v>28</v>
      </c>
      <c r="BH4" s="213"/>
      <c r="BI4" s="213"/>
      <c r="BJ4" s="213"/>
      <c r="BK4" s="216" t="s">
        <v>29</v>
      </c>
      <c r="BL4" s="216"/>
      <c r="BM4" s="216"/>
      <c r="BN4" s="216"/>
      <c r="BO4" s="213" t="s">
        <v>30</v>
      </c>
      <c r="BP4" s="213"/>
      <c r="BQ4" s="213"/>
      <c r="BR4" s="213"/>
      <c r="BS4" s="216" t="s">
        <v>31</v>
      </c>
      <c r="BT4" s="216"/>
      <c r="BU4" s="216"/>
      <c r="BV4" s="216"/>
      <c r="BW4" s="213" t="s">
        <v>32</v>
      </c>
      <c r="BX4" s="213"/>
      <c r="BY4" s="213"/>
      <c r="BZ4" s="213"/>
      <c r="CA4" s="216" t="s">
        <v>33</v>
      </c>
      <c r="CB4" s="216"/>
      <c r="CC4" s="216"/>
      <c r="CD4" s="216"/>
      <c r="CE4" s="235" t="s">
        <v>34</v>
      </c>
      <c r="CF4" s="236"/>
      <c r="CG4" s="239" t="s">
        <v>35</v>
      </c>
      <c r="CH4" s="216" t="s">
        <v>36</v>
      </c>
      <c r="CI4" s="227" t="s">
        <v>37</v>
      </c>
      <c r="CJ4" s="227"/>
      <c r="CK4" s="227"/>
      <c r="CL4" s="227"/>
      <c r="CM4" s="228" t="s">
        <v>38</v>
      </c>
      <c r="CN4" s="228"/>
      <c r="CO4" s="228"/>
      <c r="CP4" s="228"/>
      <c r="CQ4" s="228"/>
      <c r="CR4" s="227" t="s">
        <v>39</v>
      </c>
      <c r="CS4" s="227"/>
      <c r="CT4" s="227"/>
      <c r="CU4" s="227"/>
      <c r="CV4" s="228" t="s">
        <v>40</v>
      </c>
      <c r="CW4" s="228"/>
      <c r="CX4" s="228"/>
      <c r="CY4" s="228"/>
      <c r="CZ4" s="228"/>
      <c r="DA4" s="227" t="s">
        <v>41</v>
      </c>
      <c r="DB4" s="227"/>
      <c r="DC4" s="227"/>
      <c r="DD4" s="227"/>
      <c r="DE4" s="227"/>
      <c r="DF4" s="228" t="s">
        <v>42</v>
      </c>
      <c r="DG4" s="228"/>
      <c r="DH4" s="228"/>
      <c r="DI4" s="228"/>
      <c r="DJ4" s="227" t="s">
        <v>43</v>
      </c>
      <c r="DK4" s="227"/>
      <c r="DL4" s="227"/>
      <c r="DM4" s="227"/>
      <c r="DN4" s="228" t="s">
        <v>44</v>
      </c>
      <c r="DO4" s="228"/>
      <c r="DP4" s="228"/>
      <c r="DQ4" s="228"/>
      <c r="DR4" s="228"/>
      <c r="DS4" s="227" t="s">
        <v>45</v>
      </c>
      <c r="DT4" s="227"/>
      <c r="DU4" s="227"/>
      <c r="DV4" s="227"/>
      <c r="DW4" s="228" t="s">
        <v>46</v>
      </c>
      <c r="DX4" s="228"/>
      <c r="DY4" s="228"/>
      <c r="DZ4" s="228"/>
      <c r="EA4" s="227" t="s">
        <v>47</v>
      </c>
      <c r="EB4" s="227"/>
      <c r="EC4" s="227"/>
      <c r="ED4" s="227"/>
      <c r="EE4" s="228" t="s">
        <v>48</v>
      </c>
      <c r="EF4" s="228"/>
      <c r="EG4" s="228"/>
      <c r="EH4" s="228"/>
      <c r="EI4" s="227" t="s">
        <v>49</v>
      </c>
      <c r="EJ4" s="227"/>
      <c r="EK4" s="227"/>
      <c r="EL4" s="227"/>
      <c r="EM4" s="227"/>
      <c r="EN4" s="228" t="s">
        <v>50</v>
      </c>
      <c r="EO4" s="228"/>
      <c r="EP4" s="228"/>
      <c r="EQ4" s="228"/>
      <c r="ER4" s="229" t="s">
        <v>20</v>
      </c>
      <c r="ES4" s="216" t="s">
        <v>12</v>
      </c>
      <c r="ET4" s="216" t="s">
        <v>13</v>
      </c>
      <c r="EU4" s="213"/>
      <c r="EV4" s="232" t="s">
        <v>37</v>
      </c>
      <c r="EW4" s="233"/>
      <c r="EX4" s="233"/>
      <c r="EY4" s="233"/>
      <c r="EZ4" s="234"/>
      <c r="FA4" s="219" t="s">
        <v>38</v>
      </c>
      <c r="FB4" s="219"/>
      <c r="FC4" s="219"/>
      <c r="FD4" s="219"/>
      <c r="FE4" s="219"/>
      <c r="FF4" s="219" t="s">
        <v>39</v>
      </c>
      <c r="FG4" s="219"/>
      <c r="FH4" s="219"/>
      <c r="FI4" s="219"/>
      <c r="FJ4" s="3"/>
      <c r="FK4" s="219" t="s">
        <v>40</v>
      </c>
      <c r="FL4" s="219"/>
      <c r="FM4" s="219"/>
      <c r="FN4" s="219"/>
      <c r="FO4" s="219"/>
      <c r="FP4" s="219" t="s">
        <v>41</v>
      </c>
      <c r="FQ4" s="219"/>
      <c r="FR4" s="219"/>
      <c r="FS4" s="219"/>
      <c r="FT4" s="219"/>
      <c r="FU4" s="219" t="s">
        <v>42</v>
      </c>
      <c r="FV4" s="219"/>
      <c r="FW4" s="219"/>
      <c r="FX4" s="219"/>
      <c r="FY4" s="219" t="s">
        <v>51</v>
      </c>
      <c r="FZ4" s="219"/>
      <c r="GA4" s="219"/>
      <c r="GB4" s="219"/>
      <c r="GC4" s="219"/>
      <c r="GD4" s="219" t="s">
        <v>43</v>
      </c>
      <c r="GE4" s="219"/>
      <c r="GF4" s="219"/>
      <c r="GG4" s="219"/>
      <c r="GH4" s="219" t="s">
        <v>44</v>
      </c>
      <c r="GI4" s="219"/>
      <c r="GJ4" s="219"/>
      <c r="GK4" s="219"/>
      <c r="GL4" s="219"/>
      <c r="GM4" s="219" t="s">
        <v>45</v>
      </c>
      <c r="GN4" s="219"/>
      <c r="GO4" s="219"/>
      <c r="GP4" s="219"/>
      <c r="GQ4" s="210" t="s">
        <v>52</v>
      </c>
      <c r="GR4" s="226"/>
      <c r="GS4" s="226"/>
      <c r="GT4" s="226"/>
      <c r="GU4" s="211"/>
      <c r="GV4" s="219" t="s">
        <v>46</v>
      </c>
      <c r="GW4" s="219"/>
      <c r="GX4" s="219"/>
      <c r="GY4" s="219"/>
      <c r="GZ4" s="210" t="s">
        <v>47</v>
      </c>
      <c r="HA4" s="226"/>
      <c r="HB4" s="226"/>
      <c r="HC4" s="226"/>
      <c r="HD4" s="211"/>
      <c r="HE4" s="219" t="s">
        <v>48</v>
      </c>
      <c r="HF4" s="219"/>
      <c r="HG4" s="219"/>
      <c r="HH4" s="219"/>
      <c r="HI4" s="219" t="s">
        <v>49</v>
      </c>
      <c r="HJ4" s="219"/>
      <c r="HK4" s="219"/>
      <c r="HL4" s="219"/>
      <c r="HM4" s="219"/>
      <c r="HN4" s="219" t="s">
        <v>53</v>
      </c>
      <c r="HO4" s="219"/>
      <c r="HP4" s="219"/>
      <c r="HQ4" s="219"/>
      <c r="HR4" s="220" t="s">
        <v>50</v>
      </c>
      <c r="HS4" s="221"/>
      <c r="HT4" s="221"/>
      <c r="HU4" s="221"/>
      <c r="HV4" s="222"/>
      <c r="HW4" s="223" t="s">
        <v>20</v>
      </c>
      <c r="HX4" s="212" t="s">
        <v>54</v>
      </c>
      <c r="HY4" s="214" t="s">
        <v>36</v>
      </c>
      <c r="HZ4" s="246"/>
      <c r="IA4" s="246"/>
      <c r="IB4" s="246"/>
      <c r="IC4" s="246"/>
      <c r="ID4" s="246"/>
      <c r="IE4" s="246"/>
      <c r="IF4" s="246"/>
      <c r="IG4" s="246"/>
      <c r="IH4" s="246"/>
      <c r="II4" s="246"/>
    </row>
    <row r="5" spans="1:243" ht="35.25" customHeight="1" x14ac:dyDescent="0.25">
      <c r="A5" s="247"/>
      <c r="B5" s="213"/>
      <c r="C5" s="216"/>
      <c r="D5" s="216"/>
      <c r="E5" s="213"/>
      <c r="F5" s="213"/>
      <c r="G5" s="216"/>
      <c r="H5" s="216"/>
      <c r="I5" s="243"/>
      <c r="J5" s="243"/>
      <c r="K5" s="213"/>
      <c r="L5" s="213"/>
      <c r="M5" s="213"/>
      <c r="N5" s="216"/>
      <c r="O5" s="216"/>
      <c r="P5" s="213"/>
      <c r="Q5" s="213"/>
      <c r="R5" s="216"/>
      <c r="S5" s="216"/>
      <c r="T5" s="213"/>
      <c r="U5" s="213"/>
      <c r="V5" s="216"/>
      <c r="W5" s="216"/>
      <c r="X5" s="243"/>
      <c r="Y5" s="243"/>
      <c r="Z5" s="216"/>
      <c r="AA5" s="216"/>
      <c r="AB5" s="213"/>
      <c r="AC5" s="213"/>
      <c r="AD5" s="216"/>
      <c r="AE5" s="216"/>
      <c r="AF5" s="213"/>
      <c r="AG5" s="213"/>
      <c r="AH5" s="213"/>
      <c r="AI5" s="217" t="s">
        <v>55</v>
      </c>
      <c r="AJ5" s="218"/>
      <c r="AK5" s="217" t="s">
        <v>56</v>
      </c>
      <c r="AL5" s="218"/>
      <c r="AM5" s="216" t="s">
        <v>55</v>
      </c>
      <c r="AN5" s="216"/>
      <c r="AO5" s="216" t="s">
        <v>56</v>
      </c>
      <c r="AP5" s="216"/>
      <c r="AQ5" s="213" t="s">
        <v>55</v>
      </c>
      <c r="AR5" s="213"/>
      <c r="AS5" s="213" t="s">
        <v>56</v>
      </c>
      <c r="AT5" s="213"/>
      <c r="AU5" s="216" t="s">
        <v>55</v>
      </c>
      <c r="AV5" s="216"/>
      <c r="AW5" s="216" t="s">
        <v>56</v>
      </c>
      <c r="AX5" s="216"/>
      <c r="AY5" s="213" t="s">
        <v>55</v>
      </c>
      <c r="AZ5" s="213"/>
      <c r="BA5" s="213" t="s">
        <v>56</v>
      </c>
      <c r="BB5" s="213"/>
      <c r="BC5" s="216" t="s">
        <v>55</v>
      </c>
      <c r="BD5" s="216"/>
      <c r="BE5" s="216" t="s">
        <v>56</v>
      </c>
      <c r="BF5" s="216"/>
      <c r="BG5" s="213" t="s">
        <v>55</v>
      </c>
      <c r="BH5" s="213"/>
      <c r="BI5" s="213" t="s">
        <v>56</v>
      </c>
      <c r="BJ5" s="213"/>
      <c r="BK5" s="216" t="s">
        <v>55</v>
      </c>
      <c r="BL5" s="216"/>
      <c r="BM5" s="216" t="s">
        <v>56</v>
      </c>
      <c r="BN5" s="216"/>
      <c r="BO5" s="213" t="s">
        <v>55</v>
      </c>
      <c r="BP5" s="213"/>
      <c r="BQ5" s="213" t="s">
        <v>56</v>
      </c>
      <c r="BR5" s="213"/>
      <c r="BS5" s="216" t="s">
        <v>55</v>
      </c>
      <c r="BT5" s="216"/>
      <c r="BU5" s="216" t="s">
        <v>56</v>
      </c>
      <c r="BV5" s="216"/>
      <c r="BW5" s="213" t="s">
        <v>55</v>
      </c>
      <c r="BX5" s="213"/>
      <c r="BY5" s="217" t="s">
        <v>56</v>
      </c>
      <c r="BZ5" s="218"/>
      <c r="CA5" s="216" t="s">
        <v>55</v>
      </c>
      <c r="CB5" s="216"/>
      <c r="CC5" s="214" t="s">
        <v>56</v>
      </c>
      <c r="CD5" s="215"/>
      <c r="CE5" s="237"/>
      <c r="CF5" s="238"/>
      <c r="CG5" s="240"/>
      <c r="CH5" s="216"/>
      <c r="CI5" s="214" t="s">
        <v>55</v>
      </c>
      <c r="CJ5" s="215"/>
      <c r="CK5" s="216" t="s">
        <v>56</v>
      </c>
      <c r="CL5" s="216"/>
      <c r="CM5" s="213" t="s">
        <v>55</v>
      </c>
      <c r="CN5" s="213"/>
      <c r="CO5" s="213" t="s">
        <v>56</v>
      </c>
      <c r="CP5" s="213"/>
      <c r="CQ5" s="4" t="s">
        <v>57</v>
      </c>
      <c r="CR5" s="214" t="s">
        <v>55</v>
      </c>
      <c r="CS5" s="215"/>
      <c r="CT5" s="216" t="s">
        <v>56</v>
      </c>
      <c r="CU5" s="216"/>
      <c r="CV5" s="213" t="s">
        <v>55</v>
      </c>
      <c r="CW5" s="213"/>
      <c r="CX5" s="213" t="s">
        <v>56</v>
      </c>
      <c r="CY5" s="213"/>
      <c r="CZ5" s="4" t="s">
        <v>57</v>
      </c>
      <c r="DA5" s="214" t="s">
        <v>55</v>
      </c>
      <c r="DB5" s="215"/>
      <c r="DC5" s="216" t="s">
        <v>56</v>
      </c>
      <c r="DD5" s="216"/>
      <c r="DE5" s="5" t="s">
        <v>57</v>
      </c>
      <c r="DF5" s="213" t="s">
        <v>55</v>
      </c>
      <c r="DG5" s="213"/>
      <c r="DH5" s="213" t="s">
        <v>56</v>
      </c>
      <c r="DI5" s="213"/>
      <c r="DJ5" s="214" t="s">
        <v>55</v>
      </c>
      <c r="DK5" s="215"/>
      <c r="DL5" s="216" t="s">
        <v>56</v>
      </c>
      <c r="DM5" s="216"/>
      <c r="DN5" s="213" t="s">
        <v>55</v>
      </c>
      <c r="DO5" s="213"/>
      <c r="DP5" s="213" t="s">
        <v>56</v>
      </c>
      <c r="DQ5" s="213"/>
      <c r="DR5" s="4" t="s">
        <v>57</v>
      </c>
      <c r="DS5" s="214" t="s">
        <v>55</v>
      </c>
      <c r="DT5" s="215"/>
      <c r="DU5" s="216" t="s">
        <v>56</v>
      </c>
      <c r="DV5" s="216"/>
      <c r="DW5" s="213" t="s">
        <v>55</v>
      </c>
      <c r="DX5" s="213"/>
      <c r="DY5" s="213" t="s">
        <v>56</v>
      </c>
      <c r="DZ5" s="213"/>
      <c r="EA5" s="214" t="s">
        <v>55</v>
      </c>
      <c r="EB5" s="215"/>
      <c r="EC5" s="216" t="s">
        <v>56</v>
      </c>
      <c r="ED5" s="216"/>
      <c r="EE5" s="213" t="s">
        <v>55</v>
      </c>
      <c r="EF5" s="213"/>
      <c r="EG5" s="213" t="s">
        <v>56</v>
      </c>
      <c r="EH5" s="213"/>
      <c r="EI5" s="214" t="s">
        <v>55</v>
      </c>
      <c r="EJ5" s="215"/>
      <c r="EK5" s="216" t="s">
        <v>56</v>
      </c>
      <c r="EL5" s="216"/>
      <c r="EM5" s="5" t="s">
        <v>57</v>
      </c>
      <c r="EN5" s="213" t="s">
        <v>55</v>
      </c>
      <c r="EO5" s="213"/>
      <c r="EP5" s="213" t="s">
        <v>56</v>
      </c>
      <c r="EQ5" s="213"/>
      <c r="ER5" s="230"/>
      <c r="ES5" s="216"/>
      <c r="ET5" s="216"/>
      <c r="EU5" s="213"/>
      <c r="EV5" s="210" t="s">
        <v>55</v>
      </c>
      <c r="EW5" s="211"/>
      <c r="EX5" s="212" t="s">
        <v>56</v>
      </c>
      <c r="EY5" s="212"/>
      <c r="EZ5" s="6" t="s">
        <v>57</v>
      </c>
      <c r="FA5" s="212" t="s">
        <v>55</v>
      </c>
      <c r="FB5" s="212"/>
      <c r="FC5" s="212" t="s">
        <v>56</v>
      </c>
      <c r="FD5" s="212"/>
      <c r="FE5" s="6" t="s">
        <v>57</v>
      </c>
      <c r="FF5" s="210" t="s">
        <v>55</v>
      </c>
      <c r="FG5" s="211"/>
      <c r="FH5" s="212" t="s">
        <v>56</v>
      </c>
      <c r="FI5" s="212"/>
      <c r="FJ5" s="6" t="s">
        <v>57</v>
      </c>
      <c r="FK5" s="212" t="s">
        <v>55</v>
      </c>
      <c r="FL5" s="212"/>
      <c r="FM5" s="212" t="s">
        <v>56</v>
      </c>
      <c r="FN5" s="212"/>
      <c r="FO5" s="6" t="s">
        <v>57</v>
      </c>
      <c r="FP5" s="210" t="s">
        <v>55</v>
      </c>
      <c r="FQ5" s="211"/>
      <c r="FR5" s="212" t="s">
        <v>56</v>
      </c>
      <c r="FS5" s="212"/>
      <c r="FT5" s="6" t="s">
        <v>57</v>
      </c>
      <c r="FU5" s="212" t="s">
        <v>55</v>
      </c>
      <c r="FV5" s="212"/>
      <c r="FW5" s="212" t="s">
        <v>56</v>
      </c>
      <c r="FX5" s="212"/>
      <c r="FY5" s="210" t="s">
        <v>55</v>
      </c>
      <c r="FZ5" s="211"/>
      <c r="GA5" s="212" t="s">
        <v>56</v>
      </c>
      <c r="GB5" s="212"/>
      <c r="GC5" s="6" t="s">
        <v>57</v>
      </c>
      <c r="GD5" s="210" t="s">
        <v>55</v>
      </c>
      <c r="GE5" s="211"/>
      <c r="GF5" s="212" t="s">
        <v>56</v>
      </c>
      <c r="GG5" s="212"/>
      <c r="GH5" s="210" t="s">
        <v>55</v>
      </c>
      <c r="GI5" s="211"/>
      <c r="GJ5" s="212" t="s">
        <v>56</v>
      </c>
      <c r="GK5" s="212"/>
      <c r="GL5" s="6" t="s">
        <v>57</v>
      </c>
      <c r="GM5" s="210" t="s">
        <v>55</v>
      </c>
      <c r="GN5" s="211"/>
      <c r="GO5" s="212" t="s">
        <v>56</v>
      </c>
      <c r="GP5" s="212"/>
      <c r="GQ5" s="210" t="s">
        <v>55</v>
      </c>
      <c r="GR5" s="211"/>
      <c r="GS5" s="212" t="s">
        <v>56</v>
      </c>
      <c r="GT5" s="212"/>
      <c r="GU5" s="7" t="s">
        <v>57</v>
      </c>
      <c r="GV5" s="210" t="s">
        <v>55</v>
      </c>
      <c r="GW5" s="211"/>
      <c r="GX5" s="212" t="s">
        <v>56</v>
      </c>
      <c r="GY5" s="212"/>
      <c r="GZ5" s="210" t="s">
        <v>55</v>
      </c>
      <c r="HA5" s="211"/>
      <c r="HB5" s="212" t="s">
        <v>56</v>
      </c>
      <c r="HC5" s="212"/>
      <c r="HD5" s="6" t="s">
        <v>57</v>
      </c>
      <c r="HE5" s="212" t="s">
        <v>55</v>
      </c>
      <c r="HF5" s="212"/>
      <c r="HG5" s="212" t="s">
        <v>56</v>
      </c>
      <c r="HH5" s="212"/>
      <c r="HI5" s="210" t="s">
        <v>55</v>
      </c>
      <c r="HJ5" s="211"/>
      <c r="HK5" s="212" t="s">
        <v>56</v>
      </c>
      <c r="HL5" s="212"/>
      <c r="HM5" s="6" t="s">
        <v>57</v>
      </c>
      <c r="HN5" s="212" t="s">
        <v>55</v>
      </c>
      <c r="HO5" s="212"/>
      <c r="HP5" s="212" t="s">
        <v>56</v>
      </c>
      <c r="HQ5" s="212"/>
      <c r="HR5" s="212" t="s">
        <v>55</v>
      </c>
      <c r="HS5" s="212"/>
      <c r="HT5" s="212" t="s">
        <v>56</v>
      </c>
      <c r="HU5" s="210"/>
      <c r="HV5" s="8" t="s">
        <v>58</v>
      </c>
      <c r="HW5" s="224"/>
      <c r="HX5" s="212"/>
      <c r="HY5" s="214"/>
      <c r="HZ5" s="208" t="s">
        <v>10</v>
      </c>
      <c r="IA5" s="208" t="s">
        <v>59</v>
      </c>
      <c r="IB5" s="208" t="s">
        <v>60</v>
      </c>
      <c r="IC5" s="208" t="s">
        <v>61</v>
      </c>
      <c r="ID5" s="208" t="s">
        <v>62</v>
      </c>
      <c r="IE5" s="208" t="s">
        <v>63</v>
      </c>
      <c r="IF5" s="208" t="s">
        <v>64</v>
      </c>
      <c r="IG5" s="208" t="s">
        <v>65</v>
      </c>
      <c r="IH5" s="208"/>
      <c r="II5" s="246"/>
    </row>
    <row r="6" spans="1:243" ht="15" customHeight="1" x14ac:dyDescent="0.25">
      <c r="A6" s="247"/>
      <c r="B6" s="213"/>
      <c r="C6" s="4" t="s">
        <v>12</v>
      </c>
      <c r="D6" s="4" t="s">
        <v>13</v>
      </c>
      <c r="E6" s="4" t="s">
        <v>12</v>
      </c>
      <c r="F6" s="4" t="s">
        <v>13</v>
      </c>
      <c r="G6" s="4" t="s">
        <v>12</v>
      </c>
      <c r="H6" s="4" t="s">
        <v>13</v>
      </c>
      <c r="I6" s="4" t="s">
        <v>12</v>
      </c>
      <c r="J6" s="4" t="s">
        <v>13</v>
      </c>
      <c r="K6" s="213"/>
      <c r="L6" s="213"/>
      <c r="M6" s="213"/>
      <c r="N6" s="4" t="s">
        <v>12</v>
      </c>
      <c r="O6" s="4" t="s">
        <v>13</v>
      </c>
      <c r="P6" s="4" t="s">
        <v>12</v>
      </c>
      <c r="Q6" s="4" t="s">
        <v>13</v>
      </c>
      <c r="R6" s="4" t="s">
        <v>12</v>
      </c>
      <c r="S6" s="4" t="s">
        <v>13</v>
      </c>
      <c r="T6" s="4" t="s">
        <v>12</v>
      </c>
      <c r="U6" s="4" t="s">
        <v>13</v>
      </c>
      <c r="V6" s="4" t="s">
        <v>12</v>
      </c>
      <c r="W6" s="4" t="s">
        <v>13</v>
      </c>
      <c r="X6" s="4" t="s">
        <v>12</v>
      </c>
      <c r="Y6" s="4" t="s">
        <v>13</v>
      </c>
      <c r="Z6" s="4" t="s">
        <v>12</v>
      </c>
      <c r="AA6" s="4" t="s">
        <v>13</v>
      </c>
      <c r="AB6" s="4"/>
      <c r="AC6" s="4"/>
      <c r="AD6" s="4" t="s">
        <v>12</v>
      </c>
      <c r="AE6" s="4" t="s">
        <v>13</v>
      </c>
      <c r="AF6" s="213"/>
      <c r="AG6" s="213"/>
      <c r="AH6" s="213"/>
      <c r="AI6" s="4" t="s">
        <v>66</v>
      </c>
      <c r="AJ6" s="4" t="s">
        <v>36</v>
      </c>
      <c r="AK6" s="4" t="s">
        <v>66</v>
      </c>
      <c r="AL6" s="4" t="s">
        <v>36</v>
      </c>
      <c r="AM6" s="4" t="s">
        <v>66</v>
      </c>
      <c r="AN6" s="4" t="s">
        <v>36</v>
      </c>
      <c r="AO6" s="4" t="s">
        <v>66</v>
      </c>
      <c r="AP6" s="4" t="s">
        <v>36</v>
      </c>
      <c r="AQ6" s="4" t="s">
        <v>66</v>
      </c>
      <c r="AR6" s="4" t="s">
        <v>36</v>
      </c>
      <c r="AS6" s="4" t="s">
        <v>66</v>
      </c>
      <c r="AT6" s="4" t="s">
        <v>36</v>
      </c>
      <c r="AU6" s="4" t="s">
        <v>66</v>
      </c>
      <c r="AV6" s="4" t="s">
        <v>36</v>
      </c>
      <c r="AW6" s="4" t="s">
        <v>66</v>
      </c>
      <c r="AX6" s="4" t="s">
        <v>36</v>
      </c>
      <c r="AY6" s="4" t="s">
        <v>66</v>
      </c>
      <c r="AZ6" s="4" t="s">
        <v>36</v>
      </c>
      <c r="BA6" s="4" t="s">
        <v>66</v>
      </c>
      <c r="BB6" s="4" t="s">
        <v>36</v>
      </c>
      <c r="BC6" s="4" t="s">
        <v>66</v>
      </c>
      <c r="BD6" s="4" t="s">
        <v>36</v>
      </c>
      <c r="BE6" s="4" t="s">
        <v>66</v>
      </c>
      <c r="BF6" s="4" t="s">
        <v>36</v>
      </c>
      <c r="BG6" s="4" t="s">
        <v>66</v>
      </c>
      <c r="BH6" s="4" t="s">
        <v>36</v>
      </c>
      <c r="BI6" s="4" t="s">
        <v>66</v>
      </c>
      <c r="BJ6" s="4" t="s">
        <v>36</v>
      </c>
      <c r="BK6" s="4" t="s">
        <v>66</v>
      </c>
      <c r="BL6" s="4" t="s">
        <v>36</v>
      </c>
      <c r="BM6" s="4" t="s">
        <v>66</v>
      </c>
      <c r="BN6" s="4" t="s">
        <v>36</v>
      </c>
      <c r="BO6" s="4" t="s">
        <v>66</v>
      </c>
      <c r="BP6" s="4" t="s">
        <v>36</v>
      </c>
      <c r="BQ6" s="4" t="s">
        <v>66</v>
      </c>
      <c r="BR6" s="4" t="s">
        <v>36</v>
      </c>
      <c r="BS6" s="4" t="s">
        <v>66</v>
      </c>
      <c r="BT6" s="4" t="s">
        <v>36</v>
      </c>
      <c r="BU6" s="4" t="s">
        <v>66</v>
      </c>
      <c r="BV6" s="4" t="s">
        <v>36</v>
      </c>
      <c r="BW6" s="4" t="s">
        <v>66</v>
      </c>
      <c r="BX6" s="4" t="s">
        <v>36</v>
      </c>
      <c r="BY6" s="4" t="s">
        <v>66</v>
      </c>
      <c r="BZ6" s="4" t="s">
        <v>36</v>
      </c>
      <c r="CA6" s="4" t="s">
        <v>66</v>
      </c>
      <c r="CB6" s="4" t="s">
        <v>36</v>
      </c>
      <c r="CC6" s="4" t="s">
        <v>66</v>
      </c>
      <c r="CD6" s="4" t="s">
        <v>36</v>
      </c>
      <c r="CE6" s="4" t="s">
        <v>66</v>
      </c>
      <c r="CF6" s="4" t="s">
        <v>36</v>
      </c>
      <c r="CG6" s="241"/>
      <c r="CH6" s="216"/>
      <c r="CI6" s="4" t="s">
        <v>12</v>
      </c>
      <c r="CJ6" s="4" t="s">
        <v>13</v>
      </c>
      <c r="CK6" s="4" t="s">
        <v>12</v>
      </c>
      <c r="CL6" s="4" t="s">
        <v>13</v>
      </c>
      <c r="CM6" s="4" t="s">
        <v>12</v>
      </c>
      <c r="CN6" s="4" t="s">
        <v>13</v>
      </c>
      <c r="CO6" s="4" t="s">
        <v>12</v>
      </c>
      <c r="CP6" s="4" t="s">
        <v>13</v>
      </c>
      <c r="CQ6" s="4" t="s">
        <v>12</v>
      </c>
      <c r="CR6" s="4" t="s">
        <v>12</v>
      </c>
      <c r="CS6" s="4" t="s">
        <v>13</v>
      </c>
      <c r="CT6" s="4" t="s">
        <v>12</v>
      </c>
      <c r="CU6" s="4" t="s">
        <v>13</v>
      </c>
      <c r="CV6" s="4" t="s">
        <v>12</v>
      </c>
      <c r="CW6" s="4" t="s">
        <v>13</v>
      </c>
      <c r="CX6" s="4" t="s">
        <v>12</v>
      </c>
      <c r="CY6" s="4" t="s">
        <v>13</v>
      </c>
      <c r="CZ6" s="4" t="s">
        <v>12</v>
      </c>
      <c r="DA6" s="4" t="s">
        <v>12</v>
      </c>
      <c r="DB6" s="4" t="s">
        <v>13</v>
      </c>
      <c r="DC6" s="4" t="s">
        <v>12</v>
      </c>
      <c r="DD6" s="4" t="s">
        <v>13</v>
      </c>
      <c r="DE6" s="4" t="s">
        <v>12</v>
      </c>
      <c r="DF6" s="4" t="s">
        <v>12</v>
      </c>
      <c r="DG6" s="4" t="s">
        <v>13</v>
      </c>
      <c r="DH6" s="4" t="s">
        <v>12</v>
      </c>
      <c r="DI6" s="4" t="s">
        <v>13</v>
      </c>
      <c r="DJ6" s="4" t="s">
        <v>12</v>
      </c>
      <c r="DK6" s="4" t="s">
        <v>13</v>
      </c>
      <c r="DL6" s="4" t="s">
        <v>12</v>
      </c>
      <c r="DM6" s="4" t="s">
        <v>13</v>
      </c>
      <c r="DN6" s="4" t="s">
        <v>12</v>
      </c>
      <c r="DO6" s="4" t="s">
        <v>13</v>
      </c>
      <c r="DP6" s="4" t="s">
        <v>12</v>
      </c>
      <c r="DQ6" s="4" t="s">
        <v>13</v>
      </c>
      <c r="DR6" s="4" t="s">
        <v>12</v>
      </c>
      <c r="DS6" s="4" t="s">
        <v>12</v>
      </c>
      <c r="DT6" s="4" t="s">
        <v>13</v>
      </c>
      <c r="DU6" s="4" t="s">
        <v>12</v>
      </c>
      <c r="DV6" s="4" t="s">
        <v>13</v>
      </c>
      <c r="DW6" s="4" t="s">
        <v>12</v>
      </c>
      <c r="DX6" s="4" t="s">
        <v>13</v>
      </c>
      <c r="DY6" s="4" t="s">
        <v>12</v>
      </c>
      <c r="DZ6" s="4" t="s">
        <v>13</v>
      </c>
      <c r="EA6" s="4" t="s">
        <v>12</v>
      </c>
      <c r="EB6" s="4" t="s">
        <v>13</v>
      </c>
      <c r="EC6" s="4" t="s">
        <v>12</v>
      </c>
      <c r="ED6" s="4" t="s">
        <v>13</v>
      </c>
      <c r="EE6" s="4" t="s">
        <v>12</v>
      </c>
      <c r="EF6" s="4" t="s">
        <v>13</v>
      </c>
      <c r="EG6" s="4" t="s">
        <v>12</v>
      </c>
      <c r="EH6" s="4" t="s">
        <v>13</v>
      </c>
      <c r="EI6" s="4" t="s">
        <v>12</v>
      </c>
      <c r="EJ6" s="4" t="s">
        <v>13</v>
      </c>
      <c r="EK6" s="4" t="s">
        <v>12</v>
      </c>
      <c r="EL6" s="4" t="s">
        <v>13</v>
      </c>
      <c r="EM6" s="4" t="s">
        <v>12</v>
      </c>
      <c r="EN6" s="4" t="s">
        <v>12</v>
      </c>
      <c r="EO6" s="4" t="s">
        <v>13</v>
      </c>
      <c r="EP6" s="4" t="s">
        <v>12</v>
      </c>
      <c r="EQ6" s="4" t="s">
        <v>13</v>
      </c>
      <c r="ER6" s="231"/>
      <c r="ES6" s="216"/>
      <c r="ET6" s="216"/>
      <c r="EU6" s="213"/>
      <c r="EV6" s="6" t="s">
        <v>66</v>
      </c>
      <c r="EW6" s="6" t="s">
        <v>36</v>
      </c>
      <c r="EX6" s="6" t="s">
        <v>66</v>
      </c>
      <c r="EY6" s="6" t="s">
        <v>36</v>
      </c>
      <c r="EZ6" s="6" t="s">
        <v>66</v>
      </c>
      <c r="FA6" s="6" t="s">
        <v>66</v>
      </c>
      <c r="FB6" s="6" t="s">
        <v>36</v>
      </c>
      <c r="FC6" s="6" t="s">
        <v>66</v>
      </c>
      <c r="FD6" s="6" t="s">
        <v>36</v>
      </c>
      <c r="FE6" s="6" t="s">
        <v>66</v>
      </c>
      <c r="FF6" s="6" t="s">
        <v>66</v>
      </c>
      <c r="FG6" s="6" t="s">
        <v>36</v>
      </c>
      <c r="FH6" s="6" t="s">
        <v>66</v>
      </c>
      <c r="FI6" s="6" t="s">
        <v>36</v>
      </c>
      <c r="FJ6" s="6" t="s">
        <v>66</v>
      </c>
      <c r="FK6" s="6" t="s">
        <v>66</v>
      </c>
      <c r="FL6" s="6" t="s">
        <v>36</v>
      </c>
      <c r="FM6" s="6" t="s">
        <v>66</v>
      </c>
      <c r="FN6" s="6" t="s">
        <v>36</v>
      </c>
      <c r="FO6" s="6" t="s">
        <v>66</v>
      </c>
      <c r="FP6" s="6" t="s">
        <v>66</v>
      </c>
      <c r="FQ6" s="6" t="s">
        <v>36</v>
      </c>
      <c r="FR6" s="6" t="s">
        <v>66</v>
      </c>
      <c r="FS6" s="6" t="s">
        <v>36</v>
      </c>
      <c r="FT6" s="6" t="s">
        <v>66</v>
      </c>
      <c r="FU6" s="6" t="s">
        <v>66</v>
      </c>
      <c r="FV6" s="6" t="s">
        <v>36</v>
      </c>
      <c r="FW6" s="6" t="s">
        <v>66</v>
      </c>
      <c r="FX6" s="6" t="s">
        <v>36</v>
      </c>
      <c r="FY6" s="6" t="s">
        <v>66</v>
      </c>
      <c r="FZ6" s="6" t="s">
        <v>36</v>
      </c>
      <c r="GA6" s="6" t="s">
        <v>66</v>
      </c>
      <c r="GB6" s="6" t="s">
        <v>36</v>
      </c>
      <c r="GC6" s="6" t="s">
        <v>66</v>
      </c>
      <c r="GD6" s="6" t="s">
        <v>66</v>
      </c>
      <c r="GE6" s="6" t="s">
        <v>36</v>
      </c>
      <c r="GF6" s="6" t="s">
        <v>66</v>
      </c>
      <c r="GG6" s="6" t="s">
        <v>36</v>
      </c>
      <c r="GH6" s="6" t="s">
        <v>66</v>
      </c>
      <c r="GI6" s="6" t="s">
        <v>36</v>
      </c>
      <c r="GJ6" s="6" t="s">
        <v>66</v>
      </c>
      <c r="GK6" s="6" t="s">
        <v>36</v>
      </c>
      <c r="GL6" s="6" t="s">
        <v>66</v>
      </c>
      <c r="GM6" s="6" t="s">
        <v>66</v>
      </c>
      <c r="GN6" s="6" t="s">
        <v>36</v>
      </c>
      <c r="GO6" s="6" t="s">
        <v>66</v>
      </c>
      <c r="GP6" s="6" t="s">
        <v>36</v>
      </c>
      <c r="GQ6" s="6" t="s">
        <v>66</v>
      </c>
      <c r="GR6" s="6" t="s">
        <v>36</v>
      </c>
      <c r="GS6" s="6" t="s">
        <v>66</v>
      </c>
      <c r="GT6" s="6" t="s">
        <v>36</v>
      </c>
      <c r="GU6" s="6" t="s">
        <v>66</v>
      </c>
      <c r="GV6" s="6" t="s">
        <v>66</v>
      </c>
      <c r="GW6" s="6" t="s">
        <v>36</v>
      </c>
      <c r="GX6" s="6" t="s">
        <v>66</v>
      </c>
      <c r="GY6" s="6" t="s">
        <v>36</v>
      </c>
      <c r="GZ6" s="6" t="s">
        <v>66</v>
      </c>
      <c r="HA6" s="6" t="s">
        <v>36</v>
      </c>
      <c r="HB6" s="6" t="s">
        <v>66</v>
      </c>
      <c r="HC6" s="6" t="s">
        <v>36</v>
      </c>
      <c r="HD6" s="6" t="s">
        <v>66</v>
      </c>
      <c r="HE6" s="6" t="s">
        <v>66</v>
      </c>
      <c r="HF6" s="6" t="s">
        <v>36</v>
      </c>
      <c r="HG6" s="6" t="s">
        <v>66</v>
      </c>
      <c r="HH6" s="6" t="s">
        <v>36</v>
      </c>
      <c r="HI6" s="6" t="s">
        <v>66</v>
      </c>
      <c r="HJ6" s="6" t="s">
        <v>36</v>
      </c>
      <c r="HK6" s="6" t="s">
        <v>66</v>
      </c>
      <c r="HL6" s="6" t="s">
        <v>36</v>
      </c>
      <c r="HM6" s="6" t="s">
        <v>66</v>
      </c>
      <c r="HN6" s="6" t="s">
        <v>66</v>
      </c>
      <c r="HO6" s="6" t="s">
        <v>36</v>
      </c>
      <c r="HP6" s="6" t="s">
        <v>66</v>
      </c>
      <c r="HQ6" s="6" t="s">
        <v>36</v>
      </c>
      <c r="HR6" s="6" t="s">
        <v>66</v>
      </c>
      <c r="HS6" s="6" t="s">
        <v>36</v>
      </c>
      <c r="HT6" s="6" t="s">
        <v>66</v>
      </c>
      <c r="HU6" s="6" t="s">
        <v>36</v>
      </c>
      <c r="HV6" s="9"/>
      <c r="HW6" s="225"/>
      <c r="HX6" s="212"/>
      <c r="HY6" s="214"/>
      <c r="HZ6" s="208"/>
      <c r="IA6" s="208"/>
      <c r="IB6" s="208"/>
      <c r="IC6" s="208"/>
      <c r="ID6" s="208"/>
      <c r="IE6" s="208"/>
      <c r="IF6" s="208"/>
      <c r="IG6" s="208"/>
      <c r="IH6" s="208"/>
      <c r="II6" s="246"/>
    </row>
    <row r="7" spans="1:243" ht="29.25" customHeight="1" x14ac:dyDescent="0.25">
      <c r="A7" s="10" t="s">
        <v>67</v>
      </c>
      <c r="B7" s="10" t="s">
        <v>2</v>
      </c>
      <c r="C7" s="11" t="s">
        <v>68</v>
      </c>
      <c r="D7" s="11" t="s">
        <v>69</v>
      </c>
      <c r="E7" s="11" t="s">
        <v>70</v>
      </c>
      <c r="F7" s="11" t="s">
        <v>71</v>
      </c>
      <c r="G7" s="11" t="s">
        <v>72</v>
      </c>
      <c r="H7" s="11" t="s">
        <v>73</v>
      </c>
      <c r="I7" s="11" t="s">
        <v>74</v>
      </c>
      <c r="J7" s="11" t="s">
        <v>75</v>
      </c>
      <c r="K7" s="12" t="s">
        <v>76</v>
      </c>
      <c r="L7" s="12" t="s">
        <v>77</v>
      </c>
      <c r="M7" s="12" t="s">
        <v>78</v>
      </c>
      <c r="N7" s="11" t="s">
        <v>79</v>
      </c>
      <c r="O7" s="11" t="s">
        <v>80</v>
      </c>
      <c r="P7" s="11" t="s">
        <v>81</v>
      </c>
      <c r="Q7" s="11" t="s">
        <v>82</v>
      </c>
      <c r="R7" s="11" t="s">
        <v>83</v>
      </c>
      <c r="S7" s="11" t="s">
        <v>84</v>
      </c>
      <c r="T7" s="11" t="s">
        <v>85</v>
      </c>
      <c r="U7" s="11" t="s">
        <v>86</v>
      </c>
      <c r="V7" s="11" t="s">
        <v>87</v>
      </c>
      <c r="W7" s="11" t="s">
        <v>88</v>
      </c>
      <c r="X7" s="11" t="s">
        <v>89</v>
      </c>
      <c r="Y7" s="11" t="s">
        <v>90</v>
      </c>
      <c r="Z7" s="11" t="s">
        <v>91</v>
      </c>
      <c r="AA7" s="11" t="s">
        <v>92</v>
      </c>
      <c r="AB7" s="11" t="s">
        <v>93</v>
      </c>
      <c r="AC7" s="11" t="s">
        <v>94</v>
      </c>
      <c r="AD7" s="11" t="s">
        <v>95</v>
      </c>
      <c r="AE7" s="11" t="s">
        <v>96</v>
      </c>
      <c r="AF7" s="12" t="s">
        <v>97</v>
      </c>
      <c r="AG7" s="12" t="s">
        <v>98</v>
      </c>
      <c r="AH7" s="13" t="s">
        <v>99</v>
      </c>
      <c r="AI7" s="14" t="s">
        <v>100</v>
      </c>
      <c r="AJ7" s="14" t="s">
        <v>101</v>
      </c>
      <c r="AK7" s="14" t="s">
        <v>102</v>
      </c>
      <c r="AL7" s="14" t="s">
        <v>103</v>
      </c>
      <c r="AM7" s="14" t="s">
        <v>104</v>
      </c>
      <c r="AN7" s="14" t="s">
        <v>105</v>
      </c>
      <c r="AO7" s="14" t="s">
        <v>106</v>
      </c>
      <c r="AP7" s="14" t="s">
        <v>107</v>
      </c>
      <c r="AQ7" s="14" t="s">
        <v>108</v>
      </c>
      <c r="AR7" s="14" t="s">
        <v>109</v>
      </c>
      <c r="AS7" s="14" t="s">
        <v>110</v>
      </c>
      <c r="AT7" s="14" t="s">
        <v>111</v>
      </c>
      <c r="AU7" s="14" t="s">
        <v>112</v>
      </c>
      <c r="AV7" s="14" t="s">
        <v>113</v>
      </c>
      <c r="AW7" s="14" t="s">
        <v>114</v>
      </c>
      <c r="AX7" s="14" t="s">
        <v>115</v>
      </c>
      <c r="AY7" s="14" t="s">
        <v>116</v>
      </c>
      <c r="AZ7" s="14" t="s">
        <v>117</v>
      </c>
      <c r="BA7" s="14" t="s">
        <v>118</v>
      </c>
      <c r="BB7" s="14" t="s">
        <v>119</v>
      </c>
      <c r="BC7" s="14" t="s">
        <v>120</v>
      </c>
      <c r="BD7" s="14" t="s">
        <v>121</v>
      </c>
      <c r="BE7" s="14" t="s">
        <v>122</v>
      </c>
      <c r="BF7" s="14" t="s">
        <v>123</v>
      </c>
      <c r="BG7" s="14" t="s">
        <v>124</v>
      </c>
      <c r="BH7" s="14" t="s">
        <v>125</v>
      </c>
      <c r="BI7" s="14" t="s">
        <v>126</v>
      </c>
      <c r="BJ7" s="14" t="s">
        <v>127</v>
      </c>
      <c r="BK7" s="14" t="s">
        <v>128</v>
      </c>
      <c r="BL7" s="14" t="s">
        <v>129</v>
      </c>
      <c r="BM7" s="14" t="s">
        <v>130</v>
      </c>
      <c r="BN7" s="14" t="s">
        <v>131</v>
      </c>
      <c r="BO7" s="14" t="s">
        <v>132</v>
      </c>
      <c r="BP7" s="14" t="s">
        <v>133</v>
      </c>
      <c r="BQ7" s="14" t="s">
        <v>134</v>
      </c>
      <c r="BR7" s="14" t="s">
        <v>135</v>
      </c>
      <c r="BS7" s="14" t="s">
        <v>136</v>
      </c>
      <c r="BT7" s="14" t="s">
        <v>137</v>
      </c>
      <c r="BU7" s="14" t="s">
        <v>138</v>
      </c>
      <c r="BV7" s="14" t="s">
        <v>139</v>
      </c>
      <c r="BW7" s="14" t="s">
        <v>140</v>
      </c>
      <c r="BX7" s="14" t="s">
        <v>141</v>
      </c>
      <c r="BY7" s="14" t="s">
        <v>142</v>
      </c>
      <c r="BZ7" s="14" t="s">
        <v>143</v>
      </c>
      <c r="CA7" s="14" t="s">
        <v>144</v>
      </c>
      <c r="CB7" s="14" t="s">
        <v>145</v>
      </c>
      <c r="CC7" s="14" t="s">
        <v>146</v>
      </c>
      <c r="CD7" s="14" t="s">
        <v>147</v>
      </c>
      <c r="CE7" s="14" t="s">
        <v>148</v>
      </c>
      <c r="CF7" s="14" t="s">
        <v>149</v>
      </c>
      <c r="CG7" s="13" t="s">
        <v>150</v>
      </c>
      <c r="CH7" s="13" t="s">
        <v>151</v>
      </c>
      <c r="CI7" s="14" t="s">
        <v>152</v>
      </c>
      <c r="CJ7" s="14" t="s">
        <v>153</v>
      </c>
      <c r="CK7" s="14" t="s">
        <v>154</v>
      </c>
      <c r="CL7" s="14" t="s">
        <v>155</v>
      </c>
      <c r="CM7" s="14" t="s">
        <v>156</v>
      </c>
      <c r="CN7" s="14" t="s">
        <v>157</v>
      </c>
      <c r="CO7" s="14" t="s">
        <v>158</v>
      </c>
      <c r="CP7" s="14" t="s">
        <v>159</v>
      </c>
      <c r="CQ7" s="14" t="s">
        <v>160</v>
      </c>
      <c r="CR7" s="14" t="s">
        <v>161</v>
      </c>
      <c r="CS7" s="14" t="s">
        <v>162</v>
      </c>
      <c r="CT7" s="14" t="s">
        <v>163</v>
      </c>
      <c r="CU7" s="14" t="s">
        <v>164</v>
      </c>
      <c r="CV7" s="14" t="s">
        <v>165</v>
      </c>
      <c r="CW7" s="14" t="s">
        <v>166</v>
      </c>
      <c r="CX7" s="14" t="s">
        <v>167</v>
      </c>
      <c r="CY7" s="14" t="s">
        <v>168</v>
      </c>
      <c r="CZ7" s="14" t="s">
        <v>169</v>
      </c>
      <c r="DA7" s="14" t="s">
        <v>170</v>
      </c>
      <c r="DB7" s="14" t="s">
        <v>171</v>
      </c>
      <c r="DC7" s="14" t="s">
        <v>172</v>
      </c>
      <c r="DD7" s="14" t="s">
        <v>173</v>
      </c>
      <c r="DE7" s="14" t="s">
        <v>174</v>
      </c>
      <c r="DF7" s="14" t="s">
        <v>175</v>
      </c>
      <c r="DG7" s="14" t="s">
        <v>176</v>
      </c>
      <c r="DH7" s="14" t="s">
        <v>177</v>
      </c>
      <c r="DI7" s="14" t="s">
        <v>178</v>
      </c>
      <c r="DJ7" s="14" t="s">
        <v>179</v>
      </c>
      <c r="DK7" s="14" t="s">
        <v>180</v>
      </c>
      <c r="DL7" s="14" t="s">
        <v>181</v>
      </c>
      <c r="DM7" s="14" t="s">
        <v>182</v>
      </c>
      <c r="DN7" s="14" t="s">
        <v>183</v>
      </c>
      <c r="DO7" s="14" t="s">
        <v>184</v>
      </c>
      <c r="DP7" s="14" t="s">
        <v>185</v>
      </c>
      <c r="DQ7" s="14" t="s">
        <v>186</v>
      </c>
      <c r="DR7" s="14" t="s">
        <v>187</v>
      </c>
      <c r="DS7" s="14" t="s">
        <v>188</v>
      </c>
      <c r="DT7" s="14" t="s">
        <v>189</v>
      </c>
      <c r="DU7" s="14" t="s">
        <v>190</v>
      </c>
      <c r="DV7" s="14" t="s">
        <v>191</v>
      </c>
      <c r="DW7" s="14" t="s">
        <v>192</v>
      </c>
      <c r="DX7" s="14" t="s">
        <v>193</v>
      </c>
      <c r="DY7" s="14" t="s">
        <v>194</v>
      </c>
      <c r="DZ7" s="14" t="s">
        <v>195</v>
      </c>
      <c r="EA7" s="14" t="s">
        <v>196</v>
      </c>
      <c r="EB7" s="14" t="s">
        <v>197</v>
      </c>
      <c r="EC7" s="14" t="s">
        <v>198</v>
      </c>
      <c r="ED7" s="14" t="s">
        <v>199</v>
      </c>
      <c r="EE7" s="14" t="s">
        <v>200</v>
      </c>
      <c r="EF7" s="14" t="s">
        <v>201</v>
      </c>
      <c r="EG7" s="14" t="s">
        <v>202</v>
      </c>
      <c r="EH7" s="14" t="s">
        <v>203</v>
      </c>
      <c r="EI7" s="14" t="s">
        <v>204</v>
      </c>
      <c r="EJ7" s="14" t="s">
        <v>205</v>
      </c>
      <c r="EK7" s="14" t="s">
        <v>206</v>
      </c>
      <c r="EL7" s="14" t="s">
        <v>207</v>
      </c>
      <c r="EM7" s="14" t="s">
        <v>208</v>
      </c>
      <c r="EN7" s="14" t="s">
        <v>209</v>
      </c>
      <c r="EO7" s="14" t="s">
        <v>210</v>
      </c>
      <c r="EP7" s="14" t="s">
        <v>211</v>
      </c>
      <c r="EQ7" s="14" t="s">
        <v>212</v>
      </c>
      <c r="ER7" t="s">
        <v>57</v>
      </c>
      <c r="ES7" s="13" t="s">
        <v>213</v>
      </c>
      <c r="ET7" s="13" t="s">
        <v>214</v>
      </c>
      <c r="EU7" s="13" t="s">
        <v>215</v>
      </c>
      <c r="EV7" s="14" t="s">
        <v>152</v>
      </c>
      <c r="EW7" s="14" t="s">
        <v>153</v>
      </c>
      <c r="EX7" s="14" t="s">
        <v>154</v>
      </c>
      <c r="EY7" s="14" t="s">
        <v>155</v>
      </c>
      <c r="EZ7" s="14" t="s">
        <v>101</v>
      </c>
      <c r="FA7" s="14" t="s">
        <v>156</v>
      </c>
      <c r="FB7" s="14" t="s">
        <v>157</v>
      </c>
      <c r="FC7" s="14" t="s">
        <v>158</v>
      </c>
      <c r="FD7" s="14" t="s">
        <v>159</v>
      </c>
      <c r="FE7" s="14" t="s">
        <v>160</v>
      </c>
      <c r="FF7" s="14" t="s">
        <v>161</v>
      </c>
      <c r="FG7" s="14" t="s">
        <v>162</v>
      </c>
      <c r="FH7" s="14" t="s">
        <v>163</v>
      </c>
      <c r="FI7" s="14" t="s">
        <v>164</v>
      </c>
      <c r="FJ7" s="14" t="s">
        <v>216</v>
      </c>
      <c r="FK7" s="14" t="s">
        <v>165</v>
      </c>
      <c r="FL7" s="14" t="s">
        <v>166</v>
      </c>
      <c r="FM7" s="14" t="s">
        <v>167</v>
      </c>
      <c r="FN7" s="14" t="s">
        <v>168</v>
      </c>
      <c r="FO7" s="14" t="s">
        <v>169</v>
      </c>
      <c r="FP7" s="14" t="s">
        <v>170</v>
      </c>
      <c r="FQ7" s="14" t="s">
        <v>171</v>
      </c>
      <c r="FR7" s="14" t="s">
        <v>172</v>
      </c>
      <c r="FS7" s="14" t="s">
        <v>173</v>
      </c>
      <c r="FT7" s="14" t="s">
        <v>174</v>
      </c>
      <c r="FU7" s="14" t="s">
        <v>175</v>
      </c>
      <c r="FV7" s="14" t="s">
        <v>176</v>
      </c>
      <c r="FW7" s="14" t="s">
        <v>177</v>
      </c>
      <c r="FX7" s="14" t="s">
        <v>178</v>
      </c>
      <c r="FY7" s="14" t="s">
        <v>217</v>
      </c>
      <c r="FZ7" s="14" t="s">
        <v>218</v>
      </c>
      <c r="GA7" s="14" t="s">
        <v>219</v>
      </c>
      <c r="GB7" s="14" t="s">
        <v>220</v>
      </c>
      <c r="GC7" s="14" t="s">
        <v>147</v>
      </c>
      <c r="GD7" s="14" t="s">
        <v>179</v>
      </c>
      <c r="GE7" s="14" t="s">
        <v>180</v>
      </c>
      <c r="GF7" s="14" t="s">
        <v>181</v>
      </c>
      <c r="GG7" s="14" t="s">
        <v>182</v>
      </c>
      <c r="GH7" s="14" t="s">
        <v>183</v>
      </c>
      <c r="GI7" s="14" t="s">
        <v>184</v>
      </c>
      <c r="GJ7" s="14" t="s">
        <v>185</v>
      </c>
      <c r="GK7" s="14" t="s">
        <v>186</v>
      </c>
      <c r="GL7" s="14" t="s">
        <v>187</v>
      </c>
      <c r="GM7" s="14" t="s">
        <v>188</v>
      </c>
      <c r="GN7" s="14" t="s">
        <v>189</v>
      </c>
      <c r="GO7" s="14" t="s">
        <v>190</v>
      </c>
      <c r="GP7" s="14" t="s">
        <v>191</v>
      </c>
      <c r="GQ7" s="14" t="s">
        <v>103</v>
      </c>
      <c r="GR7" s="14" t="s">
        <v>144</v>
      </c>
      <c r="GS7" s="14" t="s">
        <v>145</v>
      </c>
      <c r="GT7" s="14" t="s">
        <v>146</v>
      </c>
      <c r="GU7" s="15" t="s">
        <v>221</v>
      </c>
      <c r="GV7" s="14" t="s">
        <v>192</v>
      </c>
      <c r="GW7" s="14" t="s">
        <v>193</v>
      </c>
      <c r="GX7" s="14" t="s">
        <v>194</v>
      </c>
      <c r="GY7" s="14" t="s">
        <v>195</v>
      </c>
      <c r="GZ7" s="14" t="s">
        <v>196</v>
      </c>
      <c r="HA7" s="14" t="s">
        <v>197</v>
      </c>
      <c r="HB7" s="14" t="s">
        <v>198</v>
      </c>
      <c r="HC7" s="14" t="s">
        <v>199</v>
      </c>
      <c r="HD7" s="14" t="s">
        <v>102</v>
      </c>
      <c r="HE7" s="14" t="s">
        <v>200</v>
      </c>
      <c r="HF7" s="14" t="s">
        <v>201</v>
      </c>
      <c r="HG7" s="14" t="s">
        <v>202</v>
      </c>
      <c r="HH7" s="14" t="s">
        <v>203</v>
      </c>
      <c r="HI7" s="14" t="s">
        <v>204</v>
      </c>
      <c r="HJ7" s="14" t="s">
        <v>205</v>
      </c>
      <c r="HK7" s="14" t="s">
        <v>206</v>
      </c>
      <c r="HL7" s="14" t="s">
        <v>207</v>
      </c>
      <c r="HM7" s="14" t="s">
        <v>208</v>
      </c>
      <c r="HN7" s="14" t="s">
        <v>222</v>
      </c>
      <c r="HO7" s="14" t="s">
        <v>223</v>
      </c>
      <c r="HP7" s="14" t="s">
        <v>224</v>
      </c>
      <c r="HQ7" s="14" t="s">
        <v>225</v>
      </c>
      <c r="HR7" s="14" t="s">
        <v>209</v>
      </c>
      <c r="HS7" s="14" t="s">
        <v>210</v>
      </c>
      <c r="HT7" s="14" t="s">
        <v>211</v>
      </c>
      <c r="HU7" s="14" t="s">
        <v>212</v>
      </c>
      <c r="HV7" s="14" t="s">
        <v>226</v>
      </c>
      <c r="HW7" t="s">
        <v>57</v>
      </c>
      <c r="HX7" s="13" t="s">
        <v>213</v>
      </c>
      <c r="HY7" s="13" t="s">
        <v>214</v>
      </c>
      <c r="HZ7" s="16"/>
      <c r="IA7" s="16"/>
      <c r="IB7" s="16"/>
      <c r="IC7" s="16"/>
      <c r="ID7" s="16"/>
      <c r="IE7" s="16"/>
      <c r="IF7" s="16"/>
      <c r="IG7" s="209"/>
      <c r="IH7" s="209"/>
      <c r="II7" s="16"/>
    </row>
    <row r="8" spans="1:243" ht="30" customHeight="1" x14ac:dyDescent="0.25">
      <c r="A8" s="17" t="s">
        <v>227</v>
      </c>
      <c r="B8" s="18" t="s">
        <v>228</v>
      </c>
      <c r="C8" s="18">
        <v>70</v>
      </c>
      <c r="D8" s="19">
        <v>63</v>
      </c>
      <c r="E8" s="18">
        <v>66</v>
      </c>
      <c r="F8" s="19">
        <v>87</v>
      </c>
      <c r="G8" s="18">
        <v>63</v>
      </c>
      <c r="H8" s="19">
        <v>74</v>
      </c>
      <c r="I8" s="18">
        <v>292</v>
      </c>
      <c r="J8" s="18">
        <v>101</v>
      </c>
      <c r="K8" s="20">
        <f t="shared" ref="K8:L39" si="0">+SUM(C8,E8,G8,I8)</f>
        <v>491</v>
      </c>
      <c r="L8" s="20">
        <f t="shared" si="0"/>
        <v>325</v>
      </c>
      <c r="M8" s="21">
        <f t="shared" ref="M8:M71" si="1">+SUM(K8:L8)</f>
        <v>816</v>
      </c>
      <c r="N8" s="18">
        <v>73</v>
      </c>
      <c r="O8" s="22">
        <v>51</v>
      </c>
      <c r="P8" s="18">
        <v>257</v>
      </c>
      <c r="Q8" s="18">
        <v>182</v>
      </c>
      <c r="R8" s="18">
        <v>22</v>
      </c>
      <c r="S8" s="23">
        <v>30</v>
      </c>
      <c r="T8" s="22">
        <v>4</v>
      </c>
      <c r="U8" s="18">
        <v>2</v>
      </c>
      <c r="V8" s="18">
        <v>2</v>
      </c>
      <c r="W8" s="24">
        <v>6</v>
      </c>
      <c r="X8" s="25">
        <v>4</v>
      </c>
      <c r="Y8" s="18">
        <v>1</v>
      </c>
      <c r="Z8" s="18">
        <v>329</v>
      </c>
      <c r="AA8" s="22">
        <v>163</v>
      </c>
      <c r="AB8" s="18">
        <v>22</v>
      </c>
      <c r="AC8" s="22">
        <v>8</v>
      </c>
      <c r="AD8" s="18">
        <v>21</v>
      </c>
      <c r="AE8" s="18">
        <v>23</v>
      </c>
      <c r="AF8" s="20">
        <f t="shared" ref="AF8:AG39" si="2">+SUM(N8,P8,R8,T8,V8,X8,Z8,AB8,AD8)</f>
        <v>734</v>
      </c>
      <c r="AG8" s="20">
        <f t="shared" si="2"/>
        <v>466</v>
      </c>
      <c r="AH8" s="26">
        <f t="shared" ref="AH8:AH60" si="3">+SUM(AF8:AG8)</f>
        <v>1200</v>
      </c>
      <c r="AI8" s="27">
        <v>0</v>
      </c>
      <c r="AJ8" s="27">
        <v>0</v>
      </c>
      <c r="AK8" s="27">
        <v>0</v>
      </c>
      <c r="AL8" s="27">
        <v>0</v>
      </c>
      <c r="AM8" s="19">
        <v>8</v>
      </c>
      <c r="AN8" s="19">
        <v>0</v>
      </c>
      <c r="AO8" s="19">
        <v>0</v>
      </c>
      <c r="AP8" s="19">
        <v>0</v>
      </c>
      <c r="AQ8" s="19">
        <v>4</v>
      </c>
      <c r="AR8" s="19">
        <v>0</v>
      </c>
      <c r="AS8" s="19">
        <v>100</v>
      </c>
      <c r="AT8" s="19">
        <v>0</v>
      </c>
      <c r="AU8" s="19">
        <v>0</v>
      </c>
      <c r="AV8" s="19">
        <v>0</v>
      </c>
      <c r="AW8" s="19">
        <v>0</v>
      </c>
      <c r="AX8" s="19">
        <v>0</v>
      </c>
      <c r="AY8" s="19">
        <v>20</v>
      </c>
      <c r="AZ8" s="19">
        <v>0</v>
      </c>
      <c r="BA8" s="19">
        <v>0</v>
      </c>
      <c r="BB8" s="19">
        <v>0</v>
      </c>
      <c r="BC8" s="19">
        <v>2</v>
      </c>
      <c r="BD8" s="19">
        <v>0</v>
      </c>
      <c r="BE8" s="19">
        <v>0</v>
      </c>
      <c r="BF8" s="19">
        <v>0</v>
      </c>
      <c r="BG8" s="19">
        <v>0</v>
      </c>
      <c r="BH8" s="19">
        <v>0</v>
      </c>
      <c r="BI8" s="19">
        <v>0</v>
      </c>
      <c r="BJ8" s="19">
        <v>0</v>
      </c>
      <c r="BK8" s="19">
        <v>2</v>
      </c>
      <c r="BL8" s="19">
        <v>0</v>
      </c>
      <c r="BM8" s="19">
        <v>1</v>
      </c>
      <c r="BN8" s="19">
        <v>0</v>
      </c>
      <c r="BO8" s="19">
        <v>0</v>
      </c>
      <c r="BP8" s="19">
        <v>0</v>
      </c>
      <c r="BQ8" s="19">
        <v>15</v>
      </c>
      <c r="BR8" s="19">
        <v>0</v>
      </c>
      <c r="BS8" s="19">
        <v>0</v>
      </c>
      <c r="BT8" s="19">
        <v>0</v>
      </c>
      <c r="BU8" s="19">
        <v>23</v>
      </c>
      <c r="BV8" s="19">
        <v>0</v>
      </c>
      <c r="BW8" s="19">
        <v>0</v>
      </c>
      <c r="BX8" s="19">
        <v>0</v>
      </c>
      <c r="BY8" s="19">
        <v>0</v>
      </c>
      <c r="BZ8" s="19">
        <v>0</v>
      </c>
      <c r="CA8" s="19">
        <v>8</v>
      </c>
      <c r="CB8" s="19">
        <v>0</v>
      </c>
      <c r="CC8" s="19">
        <v>0</v>
      </c>
      <c r="CD8" s="19">
        <v>0</v>
      </c>
      <c r="CE8" s="19">
        <v>0</v>
      </c>
      <c r="CF8" s="19">
        <v>0</v>
      </c>
      <c r="CG8" s="28">
        <f t="shared" ref="CG8:CG18" si="4">+SUM(AI8,AK8,AM8,AO8,AQ8,AS8,AU8,AW8,AY8,BA8,BC8,BE8,BG8,BI8,BK8,BM8,BO8,BQ8,BS8,BU8,BW8,BY8,CA8,CC8,CE8)</f>
        <v>183</v>
      </c>
      <c r="CH8" s="29">
        <f t="shared" ref="CH8:CH18" si="5">+SUM(AN8,AP8,AR8,AT8,AV8,AX8,AZ8,BB8,BD8,BF8,BH8,BJ8,BL8,BN8,BP8,BR8,BT8,BV8,BX8,BZ8,CF8)</f>
        <v>0</v>
      </c>
      <c r="CI8" s="19">
        <v>0</v>
      </c>
      <c r="CJ8" s="19">
        <v>26</v>
      </c>
      <c r="CK8" s="19">
        <v>43</v>
      </c>
      <c r="CL8" s="19">
        <v>10</v>
      </c>
      <c r="CM8" s="19">
        <v>11</v>
      </c>
      <c r="CN8" s="19">
        <v>1</v>
      </c>
      <c r="CO8" s="19">
        <v>11</v>
      </c>
      <c r="CP8" s="19">
        <v>25</v>
      </c>
      <c r="CQ8" s="19">
        <v>0</v>
      </c>
      <c r="CR8" s="19">
        <v>35</v>
      </c>
      <c r="CS8" s="19">
        <v>6</v>
      </c>
      <c r="CT8" s="19">
        <v>19</v>
      </c>
      <c r="CU8" s="19">
        <v>0</v>
      </c>
      <c r="CV8" s="19">
        <v>1</v>
      </c>
      <c r="CW8" s="19">
        <v>88</v>
      </c>
      <c r="CX8" s="19">
        <v>1</v>
      </c>
      <c r="CY8" s="19">
        <v>0</v>
      </c>
      <c r="CZ8" s="19">
        <v>107</v>
      </c>
      <c r="DA8" s="19">
        <v>82</v>
      </c>
      <c r="DB8" s="19">
        <v>33</v>
      </c>
      <c r="DC8" s="19">
        <v>114</v>
      </c>
      <c r="DD8" s="19">
        <v>172</v>
      </c>
      <c r="DE8" s="19">
        <v>5</v>
      </c>
      <c r="DF8" s="19">
        <v>34</v>
      </c>
      <c r="DG8" s="19">
        <v>58</v>
      </c>
      <c r="DH8" s="19">
        <v>84</v>
      </c>
      <c r="DI8" s="19">
        <v>154</v>
      </c>
      <c r="DJ8" s="19">
        <v>6</v>
      </c>
      <c r="DK8" s="19">
        <v>3</v>
      </c>
      <c r="DL8" s="19">
        <v>0</v>
      </c>
      <c r="DM8" s="19">
        <v>0</v>
      </c>
      <c r="DN8" s="19">
        <v>39</v>
      </c>
      <c r="DO8" s="19">
        <v>20</v>
      </c>
      <c r="DP8" s="19">
        <v>4</v>
      </c>
      <c r="DQ8" s="19">
        <v>0</v>
      </c>
      <c r="DR8" s="19">
        <v>30</v>
      </c>
      <c r="DS8" s="19">
        <v>13</v>
      </c>
      <c r="DT8" s="19">
        <v>3</v>
      </c>
      <c r="DU8" s="19">
        <v>0</v>
      </c>
      <c r="DV8" s="19">
        <v>60</v>
      </c>
      <c r="DW8" s="19">
        <v>15</v>
      </c>
      <c r="DX8" s="19">
        <v>32</v>
      </c>
      <c r="DY8" s="19">
        <v>0</v>
      </c>
      <c r="DZ8" s="19">
        <v>46</v>
      </c>
      <c r="EA8" s="19">
        <v>0</v>
      </c>
      <c r="EB8" s="19">
        <v>0</v>
      </c>
      <c r="EC8" s="19">
        <v>0</v>
      </c>
      <c r="ED8" s="19">
        <v>0</v>
      </c>
      <c r="EE8" s="19">
        <v>0</v>
      </c>
      <c r="EF8" s="19">
        <v>50</v>
      </c>
      <c r="EG8" s="19">
        <v>0</v>
      </c>
      <c r="EH8" s="19">
        <v>0</v>
      </c>
      <c r="EI8" s="19">
        <v>2</v>
      </c>
      <c r="EJ8" s="19">
        <v>2</v>
      </c>
      <c r="EK8" s="19">
        <v>0</v>
      </c>
      <c r="EL8" s="19">
        <v>11</v>
      </c>
      <c r="EM8" s="19">
        <v>24</v>
      </c>
      <c r="EN8" s="19">
        <v>42</v>
      </c>
      <c r="EO8" s="19">
        <v>12</v>
      </c>
      <c r="EP8" s="19">
        <v>29</v>
      </c>
      <c r="EQ8" s="19">
        <v>32</v>
      </c>
      <c r="ER8" s="19">
        <v>163</v>
      </c>
      <c r="ES8" s="29">
        <f>+SUM(CI8,CK8,CM8,CO8,CQ8,CR8,CT8,CV8,CX8,CZ8,DA8,DC8,DE8,DF8,DH8,DJ8,DL8,DN8,DP8,DR8,DS8,DU8,DW8,DY8,EA8,EC8,EE8,EG8,EI8,EK8,EM8,EN8,EP8)</f>
        <v>751</v>
      </c>
      <c r="ET8" s="29">
        <f>SUM(CJ8,CL8,CN8,CP8,CS8,CU8,CW8,CY8,DB8,DD8,DG8,DI8,DK8,DM8,DO8,DQ8,DT8,DV8,DX8,DZ8,EB8,ED8,EF8,EH8,EJ8,EL8,EO8,EQ8+ER8)</f>
        <v>1007</v>
      </c>
      <c r="EU8" s="26">
        <f>+SUM(ES8:ET8)</f>
        <v>1758</v>
      </c>
      <c r="EV8" s="19">
        <v>45</v>
      </c>
      <c r="EW8" s="19">
        <v>0</v>
      </c>
      <c r="EX8" s="19">
        <v>77</v>
      </c>
      <c r="EY8" s="19">
        <v>0</v>
      </c>
      <c r="EZ8" s="19">
        <v>0</v>
      </c>
      <c r="FA8" s="19">
        <v>26</v>
      </c>
      <c r="FB8" s="19">
        <v>0</v>
      </c>
      <c r="FC8" s="19">
        <v>35</v>
      </c>
      <c r="FD8" s="19">
        <v>0</v>
      </c>
      <c r="FE8" s="19">
        <v>34</v>
      </c>
      <c r="FF8" s="19">
        <v>1</v>
      </c>
      <c r="FG8" s="19">
        <v>0</v>
      </c>
      <c r="FH8" s="19">
        <v>63</v>
      </c>
      <c r="FI8" s="19">
        <v>0</v>
      </c>
      <c r="FJ8" s="19">
        <v>0</v>
      </c>
      <c r="FK8" s="19">
        <v>1</v>
      </c>
      <c r="FL8" s="19">
        <v>0</v>
      </c>
      <c r="FM8" s="19">
        <v>0</v>
      </c>
      <c r="FN8" s="19">
        <v>0</v>
      </c>
      <c r="FO8" s="19">
        <v>87</v>
      </c>
      <c r="FP8" s="19">
        <v>293</v>
      </c>
      <c r="FQ8" s="19">
        <v>0</v>
      </c>
      <c r="FR8" s="19">
        <v>198</v>
      </c>
      <c r="FS8" s="19">
        <v>0</v>
      </c>
      <c r="FT8" s="19">
        <v>0</v>
      </c>
      <c r="FU8" s="19">
        <v>80</v>
      </c>
      <c r="FV8" s="19">
        <v>0</v>
      </c>
      <c r="FW8" s="19">
        <v>37</v>
      </c>
      <c r="FX8" s="19">
        <v>0</v>
      </c>
      <c r="FY8" s="19">
        <v>16</v>
      </c>
      <c r="FZ8" s="19">
        <v>0</v>
      </c>
      <c r="GA8" s="19">
        <v>59</v>
      </c>
      <c r="GB8" s="19">
        <v>0</v>
      </c>
      <c r="GC8" s="19">
        <v>2</v>
      </c>
      <c r="GD8" s="19">
        <v>9</v>
      </c>
      <c r="GE8" s="19">
        <v>0</v>
      </c>
      <c r="GF8" s="19">
        <v>0</v>
      </c>
      <c r="GG8" s="19">
        <v>0</v>
      </c>
      <c r="GH8" s="19">
        <v>23</v>
      </c>
      <c r="GI8" s="19">
        <v>0</v>
      </c>
      <c r="GJ8" s="19">
        <v>0</v>
      </c>
      <c r="GK8" s="19">
        <v>0</v>
      </c>
      <c r="GL8" s="19">
        <v>19</v>
      </c>
      <c r="GM8" s="19">
        <v>13</v>
      </c>
      <c r="GN8" s="19">
        <v>0</v>
      </c>
      <c r="GO8" s="19">
        <v>0</v>
      </c>
      <c r="GP8" s="19">
        <v>0</v>
      </c>
      <c r="GQ8" s="19">
        <v>7</v>
      </c>
      <c r="GR8" s="19">
        <v>0</v>
      </c>
      <c r="GS8" s="19">
        <v>1</v>
      </c>
      <c r="GT8" s="19">
        <v>0</v>
      </c>
      <c r="GU8" s="19">
        <v>0</v>
      </c>
      <c r="GV8" s="19">
        <v>38</v>
      </c>
      <c r="GW8" s="19">
        <v>0</v>
      </c>
      <c r="GX8" s="19">
        <v>69</v>
      </c>
      <c r="GY8" s="19">
        <v>0</v>
      </c>
      <c r="GZ8" s="19">
        <v>5</v>
      </c>
      <c r="HA8" s="19">
        <v>0</v>
      </c>
      <c r="HB8" s="19">
        <v>0</v>
      </c>
      <c r="HC8" s="19">
        <v>0</v>
      </c>
      <c r="HD8" s="19">
        <v>0</v>
      </c>
      <c r="HE8" s="19">
        <v>0</v>
      </c>
      <c r="HF8" s="19">
        <v>0</v>
      </c>
      <c r="HG8" s="19">
        <v>0</v>
      </c>
      <c r="HH8" s="19">
        <v>0</v>
      </c>
      <c r="HI8" s="19">
        <v>1</v>
      </c>
      <c r="HJ8" s="19">
        <v>0</v>
      </c>
      <c r="HK8" s="19">
        <v>5</v>
      </c>
      <c r="HL8" s="19">
        <v>0</v>
      </c>
      <c r="HM8" s="19">
        <v>12</v>
      </c>
      <c r="HN8" s="19">
        <v>5</v>
      </c>
      <c r="HO8" s="19">
        <v>0</v>
      </c>
      <c r="HP8" s="19">
        <v>28</v>
      </c>
      <c r="HQ8" s="19">
        <v>0</v>
      </c>
      <c r="HR8" s="19">
        <v>44</v>
      </c>
      <c r="HS8" s="19">
        <v>0</v>
      </c>
      <c r="HT8" s="19">
        <v>52</v>
      </c>
      <c r="HU8" s="19">
        <v>0</v>
      </c>
      <c r="HV8" s="19">
        <v>0</v>
      </c>
      <c r="HW8" s="19">
        <v>129</v>
      </c>
      <c r="HX8" s="30">
        <f t="shared" ref="HX8:HX71" si="6">SUM(EV8:HW8)</f>
        <v>1514</v>
      </c>
      <c r="HY8" s="31"/>
      <c r="HZ8" s="32">
        <v>106</v>
      </c>
      <c r="IA8" s="32">
        <v>13</v>
      </c>
      <c r="IB8" s="32">
        <v>2</v>
      </c>
      <c r="IC8" s="32">
        <v>104</v>
      </c>
      <c r="ID8" s="32">
        <v>8</v>
      </c>
      <c r="IE8" s="32">
        <v>87</v>
      </c>
      <c r="IF8" s="32">
        <v>20</v>
      </c>
      <c r="IG8" s="206">
        <f>SUM([1]Hoja1!$D$16:$D$45)</f>
        <v>207</v>
      </c>
      <c r="IH8" s="206"/>
      <c r="II8" s="33">
        <f>SUM(HZ8:IH8)</f>
        <v>547</v>
      </c>
    </row>
    <row r="9" spans="1:243" ht="30" customHeight="1" x14ac:dyDescent="0.25">
      <c r="A9" s="17" t="s">
        <v>229</v>
      </c>
      <c r="B9" s="18" t="s">
        <v>228</v>
      </c>
      <c r="C9" s="18">
        <v>8</v>
      </c>
      <c r="D9" s="19">
        <v>2</v>
      </c>
      <c r="E9" s="18">
        <v>5</v>
      </c>
      <c r="F9" s="19">
        <v>20</v>
      </c>
      <c r="G9" s="18">
        <v>5</v>
      </c>
      <c r="H9" s="19">
        <v>4</v>
      </c>
      <c r="I9" s="18">
        <v>14</v>
      </c>
      <c r="J9" s="18">
        <v>21</v>
      </c>
      <c r="K9" s="20">
        <f t="shared" si="0"/>
        <v>32</v>
      </c>
      <c r="L9" s="20">
        <f t="shared" si="0"/>
        <v>47</v>
      </c>
      <c r="M9" s="21">
        <f t="shared" si="1"/>
        <v>79</v>
      </c>
      <c r="N9" s="18">
        <v>1</v>
      </c>
      <c r="O9" s="22">
        <v>1</v>
      </c>
      <c r="P9" s="18">
        <v>13</v>
      </c>
      <c r="Q9" s="18">
        <v>11</v>
      </c>
      <c r="R9" s="18">
        <v>2</v>
      </c>
      <c r="S9" s="23">
        <v>0</v>
      </c>
      <c r="T9" s="22">
        <v>0</v>
      </c>
      <c r="U9" s="18">
        <v>0</v>
      </c>
      <c r="V9" s="18">
        <v>0</v>
      </c>
      <c r="W9" s="24">
        <v>1</v>
      </c>
      <c r="X9" s="25">
        <v>0</v>
      </c>
      <c r="Y9" s="18">
        <v>0</v>
      </c>
      <c r="Z9" s="18">
        <v>6</v>
      </c>
      <c r="AA9" s="22">
        <v>0</v>
      </c>
      <c r="AB9" s="18">
        <v>0</v>
      </c>
      <c r="AC9" s="22">
        <v>1</v>
      </c>
      <c r="AD9" s="18">
        <v>3</v>
      </c>
      <c r="AE9" s="18">
        <v>2</v>
      </c>
      <c r="AF9" s="20">
        <f t="shared" si="2"/>
        <v>25</v>
      </c>
      <c r="AG9" s="20">
        <f t="shared" si="2"/>
        <v>16</v>
      </c>
      <c r="AH9" s="26">
        <f t="shared" si="3"/>
        <v>41</v>
      </c>
      <c r="AI9" s="27">
        <v>0</v>
      </c>
      <c r="AJ9" s="27">
        <v>0</v>
      </c>
      <c r="AK9" s="27">
        <v>0</v>
      </c>
      <c r="AL9" s="27">
        <v>0</v>
      </c>
      <c r="AM9" s="19">
        <v>0</v>
      </c>
      <c r="AN9" s="19">
        <v>0</v>
      </c>
      <c r="AO9" s="19">
        <v>0</v>
      </c>
      <c r="AP9" s="19">
        <v>0</v>
      </c>
      <c r="AQ9" s="19">
        <v>0</v>
      </c>
      <c r="AR9" s="19">
        <v>0</v>
      </c>
      <c r="AS9" s="19">
        <v>0</v>
      </c>
      <c r="AT9" s="19">
        <v>0</v>
      </c>
      <c r="AU9" s="19">
        <v>0</v>
      </c>
      <c r="AV9" s="19">
        <v>0</v>
      </c>
      <c r="AW9" s="19">
        <v>0</v>
      </c>
      <c r="AX9" s="19">
        <v>0</v>
      </c>
      <c r="AY9" s="19">
        <v>0</v>
      </c>
      <c r="AZ9" s="19">
        <v>0</v>
      </c>
      <c r="BA9" s="19">
        <v>0</v>
      </c>
      <c r="BB9" s="19">
        <v>0</v>
      </c>
      <c r="BC9" s="19">
        <v>0</v>
      </c>
      <c r="BD9" s="19">
        <v>0</v>
      </c>
      <c r="BE9" s="19">
        <v>0</v>
      </c>
      <c r="BF9" s="19">
        <v>0</v>
      </c>
      <c r="BG9" s="19">
        <v>0</v>
      </c>
      <c r="BH9" s="19">
        <v>0</v>
      </c>
      <c r="BI9" s="19">
        <v>0</v>
      </c>
      <c r="BJ9" s="19">
        <v>0</v>
      </c>
      <c r="BK9" s="19">
        <v>0</v>
      </c>
      <c r="BL9" s="19">
        <v>0</v>
      </c>
      <c r="BM9" s="19">
        <v>0</v>
      </c>
      <c r="BN9" s="19">
        <v>0</v>
      </c>
      <c r="BO9" s="19">
        <v>0</v>
      </c>
      <c r="BP9" s="19">
        <v>0</v>
      </c>
      <c r="BQ9" s="19">
        <v>0</v>
      </c>
      <c r="BR9" s="19">
        <v>0</v>
      </c>
      <c r="BS9" s="19">
        <v>1</v>
      </c>
      <c r="BT9" s="19">
        <v>0</v>
      </c>
      <c r="BU9" s="19">
        <v>0</v>
      </c>
      <c r="BV9" s="19">
        <v>0</v>
      </c>
      <c r="BW9" s="19">
        <v>0</v>
      </c>
      <c r="BX9" s="19">
        <v>0</v>
      </c>
      <c r="BY9" s="19">
        <v>0</v>
      </c>
      <c r="BZ9" s="19">
        <v>0</v>
      </c>
      <c r="CA9" s="19">
        <v>0</v>
      </c>
      <c r="CB9" s="19">
        <v>0</v>
      </c>
      <c r="CC9" s="19">
        <v>0</v>
      </c>
      <c r="CD9" s="19">
        <v>0</v>
      </c>
      <c r="CE9" s="19">
        <v>0</v>
      </c>
      <c r="CF9" s="19">
        <v>0</v>
      </c>
      <c r="CG9" s="28">
        <f t="shared" si="4"/>
        <v>1</v>
      </c>
      <c r="CH9" s="29">
        <f t="shared" si="5"/>
        <v>0</v>
      </c>
      <c r="CI9" s="19">
        <v>0</v>
      </c>
      <c r="CJ9" s="19">
        <v>0</v>
      </c>
      <c r="CK9" s="19">
        <v>0</v>
      </c>
      <c r="CL9" s="19">
        <v>0</v>
      </c>
      <c r="CM9" s="19">
        <v>0</v>
      </c>
      <c r="CN9" s="19">
        <v>0</v>
      </c>
      <c r="CO9" s="19">
        <v>0</v>
      </c>
      <c r="CP9" s="19">
        <v>0</v>
      </c>
      <c r="CQ9" s="19">
        <v>0</v>
      </c>
      <c r="CR9" s="19">
        <v>0</v>
      </c>
      <c r="CS9" s="19">
        <v>0</v>
      </c>
      <c r="CT9" s="19">
        <v>0</v>
      </c>
      <c r="CU9" s="19">
        <v>0</v>
      </c>
      <c r="CV9" s="19">
        <v>4</v>
      </c>
      <c r="CW9" s="19">
        <v>0</v>
      </c>
      <c r="CX9" s="19">
        <v>0</v>
      </c>
      <c r="CY9" s="19">
        <v>0</v>
      </c>
      <c r="CZ9" s="19">
        <v>34</v>
      </c>
      <c r="DA9" s="19">
        <v>0</v>
      </c>
      <c r="DB9" s="19">
        <v>0</v>
      </c>
      <c r="DC9" s="19">
        <v>0</v>
      </c>
      <c r="DD9" s="19">
        <v>0</v>
      </c>
      <c r="DE9" s="19">
        <v>0</v>
      </c>
      <c r="DF9" s="19">
        <v>0</v>
      </c>
      <c r="DG9" s="19">
        <v>0</v>
      </c>
      <c r="DH9" s="19">
        <v>0</v>
      </c>
      <c r="DI9" s="19">
        <v>0</v>
      </c>
      <c r="DJ9" s="19">
        <v>0</v>
      </c>
      <c r="DK9" s="19">
        <v>0</v>
      </c>
      <c r="DL9" s="19">
        <v>0</v>
      </c>
      <c r="DM9" s="19">
        <v>0</v>
      </c>
      <c r="DN9" s="19">
        <v>0</v>
      </c>
      <c r="DO9" s="19">
        <v>0</v>
      </c>
      <c r="DP9" s="19">
        <v>0</v>
      </c>
      <c r="DQ9" s="19">
        <v>0</v>
      </c>
      <c r="DR9" s="19">
        <v>0</v>
      </c>
      <c r="DS9" s="19">
        <v>0</v>
      </c>
      <c r="DT9" s="19">
        <v>0</v>
      </c>
      <c r="DU9" s="19">
        <v>26</v>
      </c>
      <c r="DV9" s="19">
        <v>0</v>
      </c>
      <c r="DW9" s="19">
        <v>0</v>
      </c>
      <c r="DX9" s="19">
        <v>0</v>
      </c>
      <c r="DY9" s="19">
        <v>12</v>
      </c>
      <c r="DZ9" s="19">
        <v>0</v>
      </c>
      <c r="EA9" s="19">
        <v>0</v>
      </c>
      <c r="EB9" s="19">
        <v>0</v>
      </c>
      <c r="EC9" s="19">
        <v>0</v>
      </c>
      <c r="ED9" s="19">
        <v>0</v>
      </c>
      <c r="EE9" s="19">
        <v>5</v>
      </c>
      <c r="EF9" s="19">
        <v>0</v>
      </c>
      <c r="EG9" s="19">
        <v>0</v>
      </c>
      <c r="EH9" s="19">
        <v>0</v>
      </c>
      <c r="EI9" s="19">
        <v>0</v>
      </c>
      <c r="EJ9" s="19">
        <v>0</v>
      </c>
      <c r="EK9" s="19">
        <v>0</v>
      </c>
      <c r="EL9" s="19">
        <v>0</v>
      </c>
      <c r="EM9" s="19">
        <v>0</v>
      </c>
      <c r="EN9" s="19">
        <v>0</v>
      </c>
      <c r="EO9" s="19">
        <v>0</v>
      </c>
      <c r="EP9" s="19">
        <v>0</v>
      </c>
      <c r="EQ9" s="19">
        <v>0</v>
      </c>
      <c r="ER9" s="19">
        <v>0</v>
      </c>
      <c r="ES9" s="29">
        <f t="shared" ref="ES9:ES74" si="7">+SUM(CI9,CK9,CM9,CO9,CQ9,CR9,CT9,CV9,CX9,CZ9,DA9,DC9,DE9,DF9,DH9,DJ9,DL9,DN9,DP9,DR9,DS9,DU9,DW9,DY9,EA9,EC9,EE9,EG9,EI9,EK9,EM9,EN9,EP9)</f>
        <v>81</v>
      </c>
      <c r="ET9" s="29">
        <f t="shared" ref="ET9:ET74" si="8">SUM(CJ9,CL9,CN9,CP9,CS9,CU9,CW9,CY9,DB9,DD9,DG9,DI9,DK9,DM9,DO9,DQ9,DT9,DV9,DX9,DZ9,EB9,ED9,EF9,EH9,EJ9,EL9,EO9,EQ9+ER9)</f>
        <v>0</v>
      </c>
      <c r="EU9" s="26">
        <f>+SUM(ES9:ET9)</f>
        <v>81</v>
      </c>
      <c r="EV9" s="19">
        <v>0</v>
      </c>
      <c r="EW9" s="19">
        <v>0</v>
      </c>
      <c r="EX9" s="19">
        <v>0</v>
      </c>
      <c r="EY9" s="19">
        <v>0</v>
      </c>
      <c r="EZ9" s="19">
        <v>0</v>
      </c>
      <c r="FA9" s="19">
        <v>0</v>
      </c>
      <c r="FB9" s="19">
        <v>0</v>
      </c>
      <c r="FC9" s="19">
        <v>0</v>
      </c>
      <c r="FD9" s="19">
        <v>0</v>
      </c>
      <c r="FE9" s="19">
        <v>0</v>
      </c>
      <c r="FF9" s="19">
        <v>0</v>
      </c>
      <c r="FG9" s="19">
        <v>0</v>
      </c>
      <c r="FH9" s="19">
        <v>0</v>
      </c>
      <c r="FI9" s="19">
        <v>0</v>
      </c>
      <c r="FJ9" s="19">
        <v>0</v>
      </c>
      <c r="FK9" s="19">
        <v>0</v>
      </c>
      <c r="FL9" s="19">
        <v>0</v>
      </c>
      <c r="FM9" s="19">
        <v>0</v>
      </c>
      <c r="FN9" s="19">
        <v>0</v>
      </c>
      <c r="FO9" s="19">
        <v>2</v>
      </c>
      <c r="FP9" s="19">
        <v>1</v>
      </c>
      <c r="FQ9" s="19">
        <v>0</v>
      </c>
      <c r="FR9" s="19">
        <v>0</v>
      </c>
      <c r="FS9" s="19">
        <v>0</v>
      </c>
      <c r="FT9" s="19">
        <v>0</v>
      </c>
      <c r="FU9" s="19">
        <v>0</v>
      </c>
      <c r="FV9" s="19">
        <v>0</v>
      </c>
      <c r="FW9" s="19">
        <v>0</v>
      </c>
      <c r="FX9" s="19">
        <v>0</v>
      </c>
      <c r="FY9" s="19">
        <v>0</v>
      </c>
      <c r="FZ9" s="19">
        <v>0</v>
      </c>
      <c r="GA9" s="19">
        <v>0</v>
      </c>
      <c r="GB9" s="19">
        <v>0</v>
      </c>
      <c r="GC9" s="19">
        <v>0</v>
      </c>
      <c r="GD9" s="19">
        <v>1</v>
      </c>
      <c r="GE9" s="19">
        <v>0</v>
      </c>
      <c r="GF9" s="19">
        <v>0</v>
      </c>
      <c r="GG9" s="19">
        <v>0</v>
      </c>
      <c r="GH9" s="19">
        <v>0</v>
      </c>
      <c r="GI9" s="19">
        <v>0</v>
      </c>
      <c r="GJ9" s="19">
        <v>0</v>
      </c>
      <c r="GK9" s="19">
        <v>0</v>
      </c>
      <c r="GL9" s="19">
        <v>0</v>
      </c>
      <c r="GM9" s="19">
        <v>0</v>
      </c>
      <c r="GN9" s="19">
        <v>0</v>
      </c>
      <c r="GO9" s="19">
        <v>0</v>
      </c>
      <c r="GP9" s="19">
        <v>0</v>
      </c>
      <c r="GQ9" s="19">
        <v>0</v>
      </c>
      <c r="GR9" s="19">
        <v>0</v>
      </c>
      <c r="GS9" s="19">
        <v>1</v>
      </c>
      <c r="GT9" s="19">
        <v>0</v>
      </c>
      <c r="GU9" s="19">
        <v>0</v>
      </c>
      <c r="GV9" s="19">
        <v>0</v>
      </c>
      <c r="GW9" s="19">
        <v>0</v>
      </c>
      <c r="GX9" s="19">
        <v>0</v>
      </c>
      <c r="GY9" s="19">
        <v>0</v>
      </c>
      <c r="GZ9" s="19">
        <v>0</v>
      </c>
      <c r="HA9" s="19">
        <v>0</v>
      </c>
      <c r="HB9" s="19">
        <v>0</v>
      </c>
      <c r="HC9" s="19">
        <v>0</v>
      </c>
      <c r="HD9" s="19">
        <v>0</v>
      </c>
      <c r="HE9" s="19">
        <v>0</v>
      </c>
      <c r="HF9" s="19">
        <v>0</v>
      </c>
      <c r="HG9" s="19">
        <v>0</v>
      </c>
      <c r="HH9" s="19">
        <v>0</v>
      </c>
      <c r="HI9" s="19">
        <v>0</v>
      </c>
      <c r="HJ9" s="19">
        <v>0</v>
      </c>
      <c r="HK9" s="19">
        <v>0</v>
      </c>
      <c r="HL9" s="19">
        <v>0</v>
      </c>
      <c r="HM9" s="19">
        <v>0</v>
      </c>
      <c r="HN9" s="19">
        <v>0</v>
      </c>
      <c r="HO9" s="19">
        <v>0</v>
      </c>
      <c r="HP9" s="19">
        <v>0</v>
      </c>
      <c r="HQ9" s="19">
        <v>0</v>
      </c>
      <c r="HR9" s="19">
        <v>0</v>
      </c>
      <c r="HS9" s="19">
        <v>0</v>
      </c>
      <c r="HT9" s="19">
        <v>50</v>
      </c>
      <c r="HU9" s="19">
        <v>0</v>
      </c>
      <c r="HV9" s="19">
        <v>0</v>
      </c>
      <c r="HW9" s="19">
        <v>0</v>
      </c>
      <c r="HX9" s="30">
        <f t="shared" si="6"/>
        <v>55</v>
      </c>
      <c r="HY9" s="31"/>
      <c r="HZ9" s="32">
        <v>6</v>
      </c>
      <c r="IA9" s="34">
        <v>0</v>
      </c>
      <c r="IB9" s="34">
        <v>0</v>
      </c>
      <c r="IC9" s="32">
        <v>5</v>
      </c>
      <c r="ID9" s="34">
        <v>0</v>
      </c>
      <c r="IE9" s="32">
        <v>9</v>
      </c>
      <c r="IF9" s="34">
        <v>0</v>
      </c>
      <c r="IG9" s="206">
        <v>0</v>
      </c>
      <c r="IH9" s="206"/>
      <c r="II9" s="33">
        <f t="shared" ref="II9:II12" si="9">SUM(HZ9:IH9)</f>
        <v>20</v>
      </c>
    </row>
    <row r="10" spans="1:243" ht="30" customHeight="1" x14ac:dyDescent="0.25">
      <c r="A10" s="17" t="s">
        <v>230</v>
      </c>
      <c r="B10" s="18" t="s">
        <v>228</v>
      </c>
      <c r="C10" s="18">
        <v>54</v>
      </c>
      <c r="D10" s="19">
        <v>49</v>
      </c>
      <c r="E10" s="18">
        <v>21</v>
      </c>
      <c r="F10" s="19">
        <v>43</v>
      </c>
      <c r="G10" s="18">
        <v>31</v>
      </c>
      <c r="H10" s="19">
        <v>37</v>
      </c>
      <c r="I10" s="18">
        <v>163</v>
      </c>
      <c r="J10" s="18">
        <v>60</v>
      </c>
      <c r="K10" s="20">
        <f t="shared" si="0"/>
        <v>269</v>
      </c>
      <c r="L10" s="20">
        <f t="shared" si="0"/>
        <v>189</v>
      </c>
      <c r="M10" s="21">
        <f t="shared" si="1"/>
        <v>458</v>
      </c>
      <c r="N10" s="18">
        <v>58</v>
      </c>
      <c r="O10" s="22">
        <v>53</v>
      </c>
      <c r="P10" s="18">
        <v>89</v>
      </c>
      <c r="Q10" s="18">
        <v>63</v>
      </c>
      <c r="R10" s="18">
        <v>50</v>
      </c>
      <c r="S10" s="23">
        <v>29</v>
      </c>
      <c r="T10" s="22">
        <v>0</v>
      </c>
      <c r="U10" s="18">
        <v>0</v>
      </c>
      <c r="V10" s="18">
        <v>1</v>
      </c>
      <c r="W10" s="24">
        <v>1</v>
      </c>
      <c r="X10" s="25">
        <v>0</v>
      </c>
      <c r="Y10" s="18">
        <v>0</v>
      </c>
      <c r="Z10" s="18">
        <v>163</v>
      </c>
      <c r="AA10" s="22">
        <v>81</v>
      </c>
      <c r="AB10" s="18">
        <v>33</v>
      </c>
      <c r="AC10" s="22">
        <v>0</v>
      </c>
      <c r="AD10" s="18">
        <v>32</v>
      </c>
      <c r="AE10" s="18">
        <v>27</v>
      </c>
      <c r="AF10" s="20">
        <f t="shared" si="2"/>
        <v>426</v>
      </c>
      <c r="AG10" s="20">
        <f t="shared" si="2"/>
        <v>254</v>
      </c>
      <c r="AH10" s="26">
        <f t="shared" si="3"/>
        <v>680</v>
      </c>
      <c r="AI10" s="27">
        <v>0</v>
      </c>
      <c r="AJ10" s="27">
        <v>0</v>
      </c>
      <c r="AK10" s="27">
        <v>0</v>
      </c>
      <c r="AL10" s="27">
        <v>0</v>
      </c>
      <c r="AM10" s="19">
        <v>0</v>
      </c>
      <c r="AN10" s="19">
        <v>0</v>
      </c>
      <c r="AO10" s="19">
        <v>0</v>
      </c>
      <c r="AP10" s="19">
        <v>0</v>
      </c>
      <c r="AQ10" s="19">
        <v>0</v>
      </c>
      <c r="AR10" s="19">
        <v>0</v>
      </c>
      <c r="AS10" s="19">
        <v>5</v>
      </c>
      <c r="AT10" s="19">
        <v>0</v>
      </c>
      <c r="AU10" s="19">
        <v>0</v>
      </c>
      <c r="AV10" s="19">
        <v>0</v>
      </c>
      <c r="AW10" s="19">
        <v>0</v>
      </c>
      <c r="AX10" s="19">
        <v>0</v>
      </c>
      <c r="AY10" s="19">
        <v>0</v>
      </c>
      <c r="AZ10" s="19">
        <v>0</v>
      </c>
      <c r="BA10" s="19">
        <v>0</v>
      </c>
      <c r="BB10" s="19">
        <v>0</v>
      </c>
      <c r="BC10" s="19">
        <v>4</v>
      </c>
      <c r="BD10" s="19">
        <v>0</v>
      </c>
      <c r="BE10" s="19">
        <v>0</v>
      </c>
      <c r="BF10" s="19">
        <v>0</v>
      </c>
      <c r="BG10" s="19">
        <v>0</v>
      </c>
      <c r="BH10" s="19">
        <v>0</v>
      </c>
      <c r="BI10" s="19">
        <v>46</v>
      </c>
      <c r="BJ10" s="19">
        <v>0</v>
      </c>
      <c r="BK10" s="19">
        <v>18</v>
      </c>
      <c r="BL10" s="19">
        <v>0</v>
      </c>
      <c r="BM10" s="19">
        <v>0</v>
      </c>
      <c r="BN10" s="19">
        <v>0</v>
      </c>
      <c r="BO10" s="19">
        <v>0</v>
      </c>
      <c r="BP10" s="19">
        <v>0</v>
      </c>
      <c r="BQ10" s="19">
        <v>0</v>
      </c>
      <c r="BR10" s="19">
        <v>0</v>
      </c>
      <c r="BS10" s="19">
        <v>0</v>
      </c>
      <c r="BT10" s="19">
        <v>0</v>
      </c>
      <c r="BU10" s="19">
        <v>0</v>
      </c>
      <c r="BV10" s="19">
        <v>0</v>
      </c>
      <c r="BW10" s="19">
        <v>0</v>
      </c>
      <c r="BX10" s="19">
        <v>0</v>
      </c>
      <c r="BY10" s="19">
        <v>0</v>
      </c>
      <c r="BZ10" s="19">
        <v>0</v>
      </c>
      <c r="CA10" s="19">
        <v>1</v>
      </c>
      <c r="CB10" s="19">
        <v>0</v>
      </c>
      <c r="CC10" s="19">
        <v>0</v>
      </c>
      <c r="CD10" s="19">
        <v>0</v>
      </c>
      <c r="CE10" s="19">
        <v>2</v>
      </c>
      <c r="CF10" s="19">
        <v>0</v>
      </c>
      <c r="CG10" s="28">
        <f t="shared" si="4"/>
        <v>76</v>
      </c>
      <c r="CH10" s="29">
        <f t="shared" si="5"/>
        <v>0</v>
      </c>
      <c r="CI10" s="19">
        <v>0</v>
      </c>
      <c r="CJ10" s="19">
        <v>0</v>
      </c>
      <c r="CK10" s="19">
        <v>0</v>
      </c>
      <c r="CL10" s="19">
        <v>12</v>
      </c>
      <c r="CM10" s="19">
        <v>28</v>
      </c>
      <c r="CN10" s="19">
        <v>1</v>
      </c>
      <c r="CO10" s="19">
        <v>0</v>
      </c>
      <c r="CP10" s="19">
        <v>0</v>
      </c>
      <c r="CQ10" s="19">
        <v>0</v>
      </c>
      <c r="CR10" s="19">
        <v>20</v>
      </c>
      <c r="CS10" s="19">
        <v>6</v>
      </c>
      <c r="CT10" s="19">
        <v>56</v>
      </c>
      <c r="CU10" s="19">
        <v>35</v>
      </c>
      <c r="CV10" s="19">
        <v>0</v>
      </c>
      <c r="CW10" s="19">
        <v>0</v>
      </c>
      <c r="CX10" s="19">
        <v>0</v>
      </c>
      <c r="CY10" s="19">
        <v>0</v>
      </c>
      <c r="CZ10" s="19">
        <v>0</v>
      </c>
      <c r="DA10" s="19">
        <v>24</v>
      </c>
      <c r="DB10" s="19">
        <v>7</v>
      </c>
      <c r="DC10" s="19">
        <v>1</v>
      </c>
      <c r="DD10" s="19">
        <v>1</v>
      </c>
      <c r="DE10" s="19">
        <v>0</v>
      </c>
      <c r="DF10" s="19">
        <v>20</v>
      </c>
      <c r="DG10" s="19">
        <v>4</v>
      </c>
      <c r="DH10" s="19">
        <v>0</v>
      </c>
      <c r="DI10" s="19">
        <v>0</v>
      </c>
      <c r="DJ10" s="19">
        <v>1</v>
      </c>
      <c r="DK10" s="19">
        <v>15</v>
      </c>
      <c r="DL10" s="19">
        <v>1</v>
      </c>
      <c r="DM10" s="19">
        <v>0</v>
      </c>
      <c r="DN10" s="19">
        <v>68</v>
      </c>
      <c r="DO10" s="19">
        <v>4</v>
      </c>
      <c r="DP10" s="19">
        <v>0</v>
      </c>
      <c r="DQ10" s="19">
        <v>0</v>
      </c>
      <c r="DR10" s="19">
        <v>41</v>
      </c>
      <c r="DS10" s="19">
        <v>15</v>
      </c>
      <c r="DT10" s="19">
        <v>3</v>
      </c>
      <c r="DU10" s="19">
        <v>9</v>
      </c>
      <c r="DV10" s="19">
        <v>103</v>
      </c>
      <c r="DW10" s="19">
        <v>3</v>
      </c>
      <c r="DX10" s="19">
        <v>15</v>
      </c>
      <c r="DY10" s="19">
        <v>10</v>
      </c>
      <c r="DZ10" s="19">
        <v>28</v>
      </c>
      <c r="EA10" s="19">
        <v>87</v>
      </c>
      <c r="EB10" s="19">
        <v>25</v>
      </c>
      <c r="EC10" s="19">
        <v>94</v>
      </c>
      <c r="ED10" s="19">
        <v>17</v>
      </c>
      <c r="EE10" s="19">
        <v>16</v>
      </c>
      <c r="EF10" s="19">
        <v>47</v>
      </c>
      <c r="EG10" s="19">
        <v>0</v>
      </c>
      <c r="EH10" s="19">
        <v>0</v>
      </c>
      <c r="EI10" s="19">
        <v>0</v>
      </c>
      <c r="EJ10" s="19">
        <v>10</v>
      </c>
      <c r="EK10" s="19">
        <v>0</v>
      </c>
      <c r="EL10" s="19">
        <v>0</v>
      </c>
      <c r="EM10" s="19">
        <v>0</v>
      </c>
      <c r="EN10" s="19">
        <v>2</v>
      </c>
      <c r="EO10" s="19">
        <v>0</v>
      </c>
      <c r="EP10" s="19">
        <v>0</v>
      </c>
      <c r="EQ10" s="19">
        <v>6</v>
      </c>
      <c r="ER10" s="19">
        <v>81</v>
      </c>
      <c r="ES10" s="29">
        <f t="shared" si="7"/>
        <v>496</v>
      </c>
      <c r="ET10" s="29">
        <f t="shared" si="8"/>
        <v>420</v>
      </c>
      <c r="EU10" s="26">
        <f t="shared" ref="EU10:EU75" si="10">+SUM(ES10:ET10)</f>
        <v>916</v>
      </c>
      <c r="EV10" s="19">
        <v>8</v>
      </c>
      <c r="EW10" s="19">
        <v>0</v>
      </c>
      <c r="EX10" s="19">
        <v>0</v>
      </c>
      <c r="EY10" s="19">
        <v>0</v>
      </c>
      <c r="EZ10" s="19">
        <v>0</v>
      </c>
      <c r="FA10" s="19">
        <v>42</v>
      </c>
      <c r="FB10" s="19">
        <v>0</v>
      </c>
      <c r="FC10" s="19">
        <v>2</v>
      </c>
      <c r="FD10" s="19">
        <v>0</v>
      </c>
      <c r="FE10" s="19">
        <v>27</v>
      </c>
      <c r="FF10" s="19">
        <v>3</v>
      </c>
      <c r="FG10" s="19">
        <v>0</v>
      </c>
      <c r="FH10" s="19">
        <v>8</v>
      </c>
      <c r="FI10" s="19">
        <v>0</v>
      </c>
      <c r="FJ10" s="19">
        <v>0</v>
      </c>
      <c r="FK10" s="19">
        <v>5</v>
      </c>
      <c r="FL10" s="19">
        <v>0</v>
      </c>
      <c r="FM10" s="19">
        <v>0</v>
      </c>
      <c r="FN10" s="19">
        <v>0</v>
      </c>
      <c r="FO10" s="19">
        <v>138</v>
      </c>
      <c r="FP10" s="19">
        <v>247</v>
      </c>
      <c r="FQ10" s="19">
        <v>0</v>
      </c>
      <c r="FR10" s="19">
        <v>52</v>
      </c>
      <c r="FS10" s="19">
        <v>0</v>
      </c>
      <c r="FT10" s="19">
        <v>0</v>
      </c>
      <c r="FU10" s="19">
        <v>10</v>
      </c>
      <c r="FV10" s="19">
        <v>0</v>
      </c>
      <c r="FW10" s="19">
        <v>21</v>
      </c>
      <c r="FX10" s="19">
        <v>0</v>
      </c>
      <c r="FY10" s="19">
        <v>0</v>
      </c>
      <c r="FZ10" s="19">
        <v>0</v>
      </c>
      <c r="GA10" s="19">
        <v>2</v>
      </c>
      <c r="GB10" s="19">
        <v>0</v>
      </c>
      <c r="GC10" s="19">
        <v>0</v>
      </c>
      <c r="GD10" s="19">
        <v>18</v>
      </c>
      <c r="GE10" s="19">
        <v>0</v>
      </c>
      <c r="GF10" s="19">
        <v>0</v>
      </c>
      <c r="GG10" s="19">
        <v>0</v>
      </c>
      <c r="GH10" s="19">
        <v>66</v>
      </c>
      <c r="GI10" s="19">
        <v>0</v>
      </c>
      <c r="GJ10" s="19">
        <v>1</v>
      </c>
      <c r="GK10" s="19">
        <v>0</v>
      </c>
      <c r="GL10" s="19">
        <v>24</v>
      </c>
      <c r="GM10" s="19">
        <v>48</v>
      </c>
      <c r="GN10" s="19">
        <v>0</v>
      </c>
      <c r="GO10" s="19">
        <v>112</v>
      </c>
      <c r="GP10" s="19">
        <v>0</v>
      </c>
      <c r="GQ10" s="19">
        <v>8</v>
      </c>
      <c r="GR10" s="19">
        <v>0</v>
      </c>
      <c r="GS10" s="19">
        <v>35</v>
      </c>
      <c r="GT10" s="19">
        <v>0</v>
      </c>
      <c r="GU10" s="19">
        <v>0</v>
      </c>
      <c r="GV10" s="19">
        <v>5</v>
      </c>
      <c r="GW10" s="19">
        <v>0</v>
      </c>
      <c r="GX10" s="19">
        <v>0</v>
      </c>
      <c r="GY10" s="19">
        <v>0</v>
      </c>
      <c r="GZ10" s="19">
        <v>97</v>
      </c>
      <c r="HA10" s="19">
        <v>0</v>
      </c>
      <c r="HB10" s="19">
        <v>24</v>
      </c>
      <c r="HC10" s="19">
        <v>0</v>
      </c>
      <c r="HD10" s="19">
        <v>5</v>
      </c>
      <c r="HE10" s="19">
        <v>0</v>
      </c>
      <c r="HF10" s="19">
        <v>0</v>
      </c>
      <c r="HG10" s="19">
        <v>0</v>
      </c>
      <c r="HH10" s="19">
        <v>0</v>
      </c>
      <c r="HI10" s="19">
        <v>32</v>
      </c>
      <c r="HJ10" s="19">
        <v>0</v>
      </c>
      <c r="HK10" s="19">
        <v>0</v>
      </c>
      <c r="HL10" s="19">
        <v>0</v>
      </c>
      <c r="HM10" s="19">
        <v>7</v>
      </c>
      <c r="HN10" s="19">
        <v>16</v>
      </c>
      <c r="HO10" s="19">
        <v>0</v>
      </c>
      <c r="HP10" s="19">
        <v>55</v>
      </c>
      <c r="HQ10" s="19">
        <v>0</v>
      </c>
      <c r="HR10" s="19">
        <v>15</v>
      </c>
      <c r="HS10" s="19">
        <v>0</v>
      </c>
      <c r="HT10" s="19">
        <v>0</v>
      </c>
      <c r="HU10" s="19">
        <v>0</v>
      </c>
      <c r="HV10" s="19">
        <v>0</v>
      </c>
      <c r="HW10" s="19">
        <v>57</v>
      </c>
      <c r="HX10" s="30">
        <f t="shared" si="6"/>
        <v>1190</v>
      </c>
      <c r="HY10" s="31"/>
      <c r="HZ10" s="32">
        <v>100</v>
      </c>
      <c r="IA10" s="32">
        <v>13</v>
      </c>
      <c r="IB10" s="32">
        <v>2</v>
      </c>
      <c r="IC10" s="32">
        <v>102</v>
      </c>
      <c r="ID10" s="32">
        <v>11</v>
      </c>
      <c r="IE10" s="32">
        <v>48</v>
      </c>
      <c r="IF10" s="32">
        <v>63</v>
      </c>
      <c r="IG10" s="206">
        <f>SUM([1]Hoja1!$D$73:$D$98)</f>
        <v>142</v>
      </c>
      <c r="IH10" s="206"/>
      <c r="II10" s="33">
        <f t="shared" si="9"/>
        <v>481</v>
      </c>
    </row>
    <row r="11" spans="1:243" ht="30" customHeight="1" x14ac:dyDescent="0.25">
      <c r="A11" s="17" t="s">
        <v>231</v>
      </c>
      <c r="B11" s="18" t="s">
        <v>228</v>
      </c>
      <c r="C11" s="18">
        <v>71</v>
      </c>
      <c r="D11" s="19">
        <v>57</v>
      </c>
      <c r="E11" s="18">
        <v>25</v>
      </c>
      <c r="F11" s="19">
        <v>41</v>
      </c>
      <c r="G11" s="18">
        <v>37</v>
      </c>
      <c r="H11" s="19">
        <v>39</v>
      </c>
      <c r="I11" s="18">
        <v>159</v>
      </c>
      <c r="J11" s="18">
        <v>58</v>
      </c>
      <c r="K11" s="20">
        <f t="shared" si="0"/>
        <v>292</v>
      </c>
      <c r="L11" s="20">
        <f t="shared" si="0"/>
        <v>195</v>
      </c>
      <c r="M11" s="21">
        <f t="shared" si="1"/>
        <v>487</v>
      </c>
      <c r="N11" s="18">
        <v>46</v>
      </c>
      <c r="O11" s="22">
        <v>47</v>
      </c>
      <c r="P11" s="18">
        <v>59</v>
      </c>
      <c r="Q11" s="18">
        <v>58</v>
      </c>
      <c r="R11" s="18">
        <v>17</v>
      </c>
      <c r="S11" s="23">
        <v>8</v>
      </c>
      <c r="T11" s="22">
        <v>3</v>
      </c>
      <c r="U11" s="18">
        <v>0</v>
      </c>
      <c r="V11" s="18">
        <v>0</v>
      </c>
      <c r="W11" s="24">
        <v>5</v>
      </c>
      <c r="X11" s="25">
        <v>0</v>
      </c>
      <c r="Y11" s="18">
        <v>0</v>
      </c>
      <c r="Z11" s="18">
        <v>136</v>
      </c>
      <c r="AA11" s="22">
        <v>40</v>
      </c>
      <c r="AB11" s="18">
        <v>15</v>
      </c>
      <c r="AC11" s="22">
        <v>2</v>
      </c>
      <c r="AD11" s="18">
        <v>40</v>
      </c>
      <c r="AE11" s="18">
        <v>35</v>
      </c>
      <c r="AF11" s="20">
        <f t="shared" si="2"/>
        <v>316</v>
      </c>
      <c r="AG11" s="20">
        <f t="shared" si="2"/>
        <v>195</v>
      </c>
      <c r="AH11" s="26">
        <f t="shared" si="3"/>
        <v>511</v>
      </c>
      <c r="AI11" s="27">
        <v>0</v>
      </c>
      <c r="AJ11" s="27">
        <v>0</v>
      </c>
      <c r="AK11" s="27">
        <v>0</v>
      </c>
      <c r="AL11" s="27">
        <v>0</v>
      </c>
      <c r="AM11" s="19">
        <v>17</v>
      </c>
      <c r="AN11" s="19">
        <v>0</v>
      </c>
      <c r="AO11" s="19">
        <v>0</v>
      </c>
      <c r="AP11" s="19">
        <v>0</v>
      </c>
      <c r="AQ11" s="19">
        <v>0</v>
      </c>
      <c r="AR11" s="19">
        <v>0</v>
      </c>
      <c r="AS11" s="19">
        <v>0</v>
      </c>
      <c r="AT11" s="19">
        <v>0</v>
      </c>
      <c r="AU11" s="19">
        <v>0</v>
      </c>
      <c r="AV11" s="19">
        <v>0</v>
      </c>
      <c r="AW11" s="19">
        <v>9</v>
      </c>
      <c r="AX11" s="19">
        <v>0</v>
      </c>
      <c r="AY11" s="19">
        <v>14</v>
      </c>
      <c r="AZ11" s="19">
        <v>0</v>
      </c>
      <c r="BA11" s="19">
        <v>0</v>
      </c>
      <c r="BB11" s="19">
        <v>0</v>
      </c>
      <c r="BC11" s="19">
        <v>4</v>
      </c>
      <c r="BD11" s="19">
        <v>0</v>
      </c>
      <c r="BE11" s="19">
        <v>0</v>
      </c>
      <c r="BF11" s="19">
        <v>0</v>
      </c>
      <c r="BG11" s="19">
        <v>0</v>
      </c>
      <c r="BH11" s="19">
        <v>0</v>
      </c>
      <c r="BI11" s="19">
        <v>6</v>
      </c>
      <c r="BJ11" s="19">
        <v>0</v>
      </c>
      <c r="BK11" s="19">
        <v>3</v>
      </c>
      <c r="BL11" s="19">
        <v>0</v>
      </c>
      <c r="BM11" s="19">
        <v>0</v>
      </c>
      <c r="BN11" s="19">
        <v>0</v>
      </c>
      <c r="BO11" s="19">
        <v>0</v>
      </c>
      <c r="BP11" s="19">
        <v>0</v>
      </c>
      <c r="BQ11" s="19">
        <v>0</v>
      </c>
      <c r="BR11" s="19">
        <v>0</v>
      </c>
      <c r="BS11" s="19">
        <v>3</v>
      </c>
      <c r="BT11" s="19">
        <v>0</v>
      </c>
      <c r="BU11" s="19">
        <v>0</v>
      </c>
      <c r="BV11" s="19">
        <v>0</v>
      </c>
      <c r="BW11" s="19">
        <v>0</v>
      </c>
      <c r="BX11" s="19">
        <v>0</v>
      </c>
      <c r="BY11" s="19">
        <v>0</v>
      </c>
      <c r="BZ11" s="19">
        <v>0</v>
      </c>
      <c r="CA11" s="19">
        <v>0</v>
      </c>
      <c r="CB11" s="19">
        <v>0</v>
      </c>
      <c r="CC11" s="19">
        <v>0</v>
      </c>
      <c r="CD11" s="19">
        <v>0</v>
      </c>
      <c r="CE11" s="19">
        <v>0</v>
      </c>
      <c r="CF11" s="19">
        <v>0</v>
      </c>
      <c r="CG11" s="28">
        <f t="shared" si="4"/>
        <v>56</v>
      </c>
      <c r="CH11" s="29">
        <f t="shared" si="5"/>
        <v>0</v>
      </c>
      <c r="CI11" s="19">
        <v>11</v>
      </c>
      <c r="CJ11" s="19">
        <v>16</v>
      </c>
      <c r="CK11" s="19">
        <v>0</v>
      </c>
      <c r="CL11" s="19">
        <v>0</v>
      </c>
      <c r="CM11" s="19">
        <v>35</v>
      </c>
      <c r="CN11" s="19">
        <v>0</v>
      </c>
      <c r="CO11" s="19">
        <v>66</v>
      </c>
      <c r="CP11" s="19">
        <v>103</v>
      </c>
      <c r="CQ11" s="19">
        <v>0</v>
      </c>
      <c r="CR11" s="19">
        <v>23</v>
      </c>
      <c r="CS11" s="19">
        <v>0</v>
      </c>
      <c r="CT11" s="19">
        <v>51</v>
      </c>
      <c r="CU11" s="19">
        <v>67</v>
      </c>
      <c r="CV11" s="19">
        <v>0</v>
      </c>
      <c r="CW11" s="19">
        <v>39</v>
      </c>
      <c r="CX11" s="19">
        <v>2</v>
      </c>
      <c r="CY11" s="19">
        <v>0</v>
      </c>
      <c r="CZ11" s="19">
        <v>2</v>
      </c>
      <c r="DA11" s="19">
        <v>15</v>
      </c>
      <c r="DB11" s="19">
        <v>4</v>
      </c>
      <c r="DC11" s="19">
        <v>29</v>
      </c>
      <c r="DD11" s="19">
        <v>7</v>
      </c>
      <c r="DE11" s="19">
        <v>0</v>
      </c>
      <c r="DF11" s="19">
        <v>3</v>
      </c>
      <c r="DG11" s="19">
        <v>58</v>
      </c>
      <c r="DH11" s="19">
        <v>22</v>
      </c>
      <c r="DI11" s="19">
        <v>32</v>
      </c>
      <c r="DJ11" s="19">
        <v>0</v>
      </c>
      <c r="DK11" s="19">
        <v>9</v>
      </c>
      <c r="DL11" s="19">
        <v>0</v>
      </c>
      <c r="DM11" s="19">
        <v>0</v>
      </c>
      <c r="DN11" s="19">
        <v>5</v>
      </c>
      <c r="DO11" s="19">
        <v>0</v>
      </c>
      <c r="DP11" s="19">
        <v>3</v>
      </c>
      <c r="DQ11" s="19">
        <v>1</v>
      </c>
      <c r="DR11" s="19">
        <v>13</v>
      </c>
      <c r="DS11" s="19">
        <v>35</v>
      </c>
      <c r="DT11" s="19">
        <v>2</v>
      </c>
      <c r="DU11" s="19">
        <v>34</v>
      </c>
      <c r="DV11" s="19">
        <v>100</v>
      </c>
      <c r="DW11" s="19">
        <v>8</v>
      </c>
      <c r="DX11" s="19">
        <v>8</v>
      </c>
      <c r="DY11" s="19">
        <v>0</v>
      </c>
      <c r="DZ11" s="19">
        <v>42</v>
      </c>
      <c r="EA11" s="19">
        <v>0</v>
      </c>
      <c r="EB11" s="19">
        <v>0</v>
      </c>
      <c r="EC11" s="19">
        <v>0</v>
      </c>
      <c r="ED11" s="19">
        <v>0</v>
      </c>
      <c r="EE11" s="19">
        <v>0</v>
      </c>
      <c r="EF11" s="19">
        <v>0</v>
      </c>
      <c r="EG11" s="19">
        <v>0</v>
      </c>
      <c r="EH11" s="19">
        <v>0</v>
      </c>
      <c r="EI11" s="19">
        <v>7</v>
      </c>
      <c r="EJ11" s="19">
        <v>13</v>
      </c>
      <c r="EK11" s="19">
        <v>0</v>
      </c>
      <c r="EL11" s="19">
        <v>0</v>
      </c>
      <c r="EM11" s="19">
        <v>0</v>
      </c>
      <c r="EN11" s="19">
        <v>41</v>
      </c>
      <c r="EO11" s="19">
        <v>7</v>
      </c>
      <c r="EP11" s="19">
        <v>1</v>
      </c>
      <c r="EQ11" s="19">
        <v>62</v>
      </c>
      <c r="ER11" s="19">
        <v>40</v>
      </c>
      <c r="ES11" s="29">
        <f t="shared" si="7"/>
        <v>406</v>
      </c>
      <c r="ET11" s="29">
        <f t="shared" si="8"/>
        <v>610</v>
      </c>
      <c r="EU11" s="26">
        <f>+SUM(ES11:ET11)</f>
        <v>1016</v>
      </c>
      <c r="EV11" s="19">
        <v>3</v>
      </c>
      <c r="EW11" s="19">
        <v>0</v>
      </c>
      <c r="EX11" s="19">
        <v>0</v>
      </c>
      <c r="EY11" s="19">
        <v>0</v>
      </c>
      <c r="EZ11" s="19">
        <v>1</v>
      </c>
      <c r="FA11" s="19">
        <v>33</v>
      </c>
      <c r="FB11" s="19">
        <v>0</v>
      </c>
      <c r="FC11" s="19">
        <v>41</v>
      </c>
      <c r="FD11" s="19">
        <v>0</v>
      </c>
      <c r="FE11" s="19">
        <v>33</v>
      </c>
      <c r="FF11" s="19">
        <v>7</v>
      </c>
      <c r="FG11" s="19">
        <v>0</v>
      </c>
      <c r="FH11" s="19">
        <v>48</v>
      </c>
      <c r="FI11" s="19">
        <v>0</v>
      </c>
      <c r="FJ11" s="19">
        <v>0</v>
      </c>
      <c r="FK11" s="19">
        <v>0</v>
      </c>
      <c r="FL11" s="19">
        <v>0</v>
      </c>
      <c r="FM11" s="19">
        <v>1</v>
      </c>
      <c r="FN11" s="19">
        <v>0</v>
      </c>
      <c r="FO11" s="19">
        <v>39</v>
      </c>
      <c r="FP11" s="19">
        <v>5</v>
      </c>
      <c r="FQ11" s="19">
        <v>0</v>
      </c>
      <c r="FR11" s="19">
        <v>52</v>
      </c>
      <c r="FS11" s="19">
        <v>0</v>
      </c>
      <c r="FT11" s="19">
        <v>1</v>
      </c>
      <c r="FU11" s="19">
        <v>8</v>
      </c>
      <c r="FV11" s="19">
        <v>0</v>
      </c>
      <c r="FW11" s="19">
        <v>36</v>
      </c>
      <c r="FX11" s="19">
        <v>0</v>
      </c>
      <c r="FY11" s="19">
        <v>6</v>
      </c>
      <c r="FZ11" s="19">
        <v>0</v>
      </c>
      <c r="GA11" s="19">
        <v>0</v>
      </c>
      <c r="GB11" s="19">
        <v>0</v>
      </c>
      <c r="GC11" s="19">
        <v>0</v>
      </c>
      <c r="GD11" s="19">
        <v>2</v>
      </c>
      <c r="GE11" s="19">
        <v>0</v>
      </c>
      <c r="GF11" s="19">
        <v>0</v>
      </c>
      <c r="GG11" s="19">
        <v>0</v>
      </c>
      <c r="GH11" s="19">
        <v>9</v>
      </c>
      <c r="GI11" s="19">
        <v>0</v>
      </c>
      <c r="GJ11" s="19">
        <v>11</v>
      </c>
      <c r="GK11" s="19">
        <v>0</v>
      </c>
      <c r="GL11" s="19">
        <v>52</v>
      </c>
      <c r="GM11" s="19">
        <v>56</v>
      </c>
      <c r="GN11" s="19">
        <v>0</v>
      </c>
      <c r="GO11" s="19">
        <v>23</v>
      </c>
      <c r="GP11" s="19">
        <v>0</v>
      </c>
      <c r="GQ11" s="19">
        <v>27</v>
      </c>
      <c r="GR11" s="19">
        <v>0</v>
      </c>
      <c r="GS11" s="19">
        <v>21</v>
      </c>
      <c r="GT11" s="19">
        <v>0</v>
      </c>
      <c r="GU11" s="19">
        <v>1</v>
      </c>
      <c r="GV11" s="19">
        <v>1</v>
      </c>
      <c r="GW11" s="19">
        <v>0</v>
      </c>
      <c r="GX11" s="19">
        <v>5</v>
      </c>
      <c r="GY11" s="19">
        <v>0</v>
      </c>
      <c r="GZ11" s="19">
        <v>0</v>
      </c>
      <c r="HA11" s="19">
        <v>0</v>
      </c>
      <c r="HB11" s="19">
        <v>0</v>
      </c>
      <c r="HC11" s="19">
        <v>0</v>
      </c>
      <c r="HD11" s="19">
        <v>0</v>
      </c>
      <c r="HE11" s="19">
        <v>0</v>
      </c>
      <c r="HF11" s="19">
        <v>0</v>
      </c>
      <c r="HG11" s="19">
        <v>0</v>
      </c>
      <c r="HH11" s="19">
        <v>0</v>
      </c>
      <c r="HI11" s="19">
        <v>4</v>
      </c>
      <c r="HJ11" s="19">
        <v>0</v>
      </c>
      <c r="HK11" s="19">
        <v>0</v>
      </c>
      <c r="HL11" s="19">
        <v>0</v>
      </c>
      <c r="HM11" s="19">
        <v>5</v>
      </c>
      <c r="HN11" s="19">
        <v>15</v>
      </c>
      <c r="HO11" s="19">
        <v>0</v>
      </c>
      <c r="HP11" s="19">
        <v>14</v>
      </c>
      <c r="HQ11" s="19">
        <v>0</v>
      </c>
      <c r="HR11" s="19">
        <v>11</v>
      </c>
      <c r="HS11" s="19">
        <v>0</v>
      </c>
      <c r="HT11" s="19">
        <v>0</v>
      </c>
      <c r="HU11" s="19">
        <v>0</v>
      </c>
      <c r="HV11" s="19">
        <v>0</v>
      </c>
      <c r="HW11" s="19">
        <v>48</v>
      </c>
      <c r="HX11" s="30">
        <f t="shared" si="6"/>
        <v>619</v>
      </c>
      <c r="HY11" s="31"/>
      <c r="HZ11" s="32">
        <v>80</v>
      </c>
      <c r="IA11" s="32">
        <v>6</v>
      </c>
      <c r="IB11" s="32">
        <v>10</v>
      </c>
      <c r="IC11" s="32">
        <v>80</v>
      </c>
      <c r="ID11" s="32">
        <v>4</v>
      </c>
      <c r="IE11" s="32">
        <v>24</v>
      </c>
      <c r="IF11" s="32">
        <v>37</v>
      </c>
      <c r="IG11" s="206">
        <f>SUM([1]Hoja1!$D$109:$D$133)</f>
        <v>104</v>
      </c>
      <c r="IH11" s="206"/>
      <c r="II11" s="33">
        <f t="shared" si="9"/>
        <v>345</v>
      </c>
    </row>
    <row r="12" spans="1:243" ht="30" customHeight="1" x14ac:dyDescent="0.25">
      <c r="A12" s="17" t="s">
        <v>232</v>
      </c>
      <c r="B12" s="18" t="s">
        <v>228</v>
      </c>
      <c r="C12" s="18">
        <v>36</v>
      </c>
      <c r="D12" s="19">
        <v>46</v>
      </c>
      <c r="E12" s="18">
        <v>11</v>
      </c>
      <c r="F12" s="19">
        <v>22</v>
      </c>
      <c r="G12" s="18">
        <v>28</v>
      </c>
      <c r="H12" s="19">
        <v>37</v>
      </c>
      <c r="I12" s="18">
        <v>76</v>
      </c>
      <c r="J12" s="18">
        <v>48</v>
      </c>
      <c r="K12" s="20">
        <f t="shared" si="0"/>
        <v>151</v>
      </c>
      <c r="L12" s="20">
        <f t="shared" si="0"/>
        <v>153</v>
      </c>
      <c r="M12" s="21">
        <f t="shared" si="1"/>
        <v>304</v>
      </c>
      <c r="N12" s="18">
        <v>49</v>
      </c>
      <c r="O12" s="22">
        <v>47</v>
      </c>
      <c r="P12" s="18">
        <v>62</v>
      </c>
      <c r="Q12" s="18">
        <v>58</v>
      </c>
      <c r="R12" s="18">
        <v>18</v>
      </c>
      <c r="S12" s="23">
        <v>14</v>
      </c>
      <c r="T12" s="22">
        <v>4</v>
      </c>
      <c r="U12" s="18">
        <v>2</v>
      </c>
      <c r="V12" s="18">
        <v>1</v>
      </c>
      <c r="W12" s="24">
        <v>0</v>
      </c>
      <c r="X12" s="25">
        <v>1</v>
      </c>
      <c r="Y12" s="18">
        <v>0</v>
      </c>
      <c r="Z12" s="18">
        <v>99</v>
      </c>
      <c r="AA12" s="22">
        <v>80</v>
      </c>
      <c r="AB12" s="18">
        <v>5</v>
      </c>
      <c r="AC12" s="22">
        <v>2</v>
      </c>
      <c r="AD12" s="18">
        <v>28</v>
      </c>
      <c r="AE12" s="18">
        <v>25</v>
      </c>
      <c r="AF12" s="20">
        <f t="shared" si="2"/>
        <v>267</v>
      </c>
      <c r="AG12" s="20">
        <f t="shared" si="2"/>
        <v>228</v>
      </c>
      <c r="AH12" s="26">
        <f t="shared" si="3"/>
        <v>495</v>
      </c>
      <c r="AI12" s="27">
        <v>0</v>
      </c>
      <c r="AJ12" s="27">
        <v>0</v>
      </c>
      <c r="AK12" s="27">
        <v>0</v>
      </c>
      <c r="AL12" s="27">
        <v>0</v>
      </c>
      <c r="AM12" s="19">
        <v>18</v>
      </c>
      <c r="AN12" s="19">
        <v>0</v>
      </c>
      <c r="AO12" s="19">
        <v>0</v>
      </c>
      <c r="AP12" s="19">
        <v>0</v>
      </c>
      <c r="AQ12" s="19">
        <v>1</v>
      </c>
      <c r="AR12" s="19">
        <v>0</v>
      </c>
      <c r="AS12" s="19">
        <v>39</v>
      </c>
      <c r="AT12" s="19">
        <v>0</v>
      </c>
      <c r="AU12" s="19">
        <v>2</v>
      </c>
      <c r="AV12" s="19">
        <v>0</v>
      </c>
      <c r="AW12" s="19">
        <v>12</v>
      </c>
      <c r="AX12" s="19">
        <v>0</v>
      </c>
      <c r="AY12" s="19">
        <v>20</v>
      </c>
      <c r="AZ12" s="19">
        <v>0</v>
      </c>
      <c r="BA12" s="19">
        <v>0</v>
      </c>
      <c r="BB12" s="19">
        <v>0</v>
      </c>
      <c r="BC12" s="19">
        <v>11</v>
      </c>
      <c r="BD12" s="19">
        <v>0</v>
      </c>
      <c r="BE12" s="19">
        <v>5</v>
      </c>
      <c r="BF12" s="19">
        <v>0</v>
      </c>
      <c r="BG12" s="19">
        <v>2</v>
      </c>
      <c r="BH12" s="19">
        <v>0</v>
      </c>
      <c r="BI12" s="19">
        <v>0</v>
      </c>
      <c r="BJ12" s="19">
        <v>0</v>
      </c>
      <c r="BK12" s="19">
        <v>6</v>
      </c>
      <c r="BL12" s="19">
        <v>0</v>
      </c>
      <c r="BM12" s="19">
        <v>17</v>
      </c>
      <c r="BN12" s="19">
        <v>0</v>
      </c>
      <c r="BO12" s="19">
        <v>123</v>
      </c>
      <c r="BP12" s="19">
        <v>0</v>
      </c>
      <c r="BQ12" s="19">
        <v>49</v>
      </c>
      <c r="BR12" s="19">
        <v>0</v>
      </c>
      <c r="BS12" s="19">
        <v>2</v>
      </c>
      <c r="BT12" s="19">
        <v>0</v>
      </c>
      <c r="BU12" s="19">
        <v>0</v>
      </c>
      <c r="BV12" s="19">
        <v>0</v>
      </c>
      <c r="BW12" s="19">
        <v>0</v>
      </c>
      <c r="BX12" s="19">
        <v>0</v>
      </c>
      <c r="BY12" s="19">
        <v>0</v>
      </c>
      <c r="BZ12" s="19">
        <v>0</v>
      </c>
      <c r="CA12" s="19">
        <v>2</v>
      </c>
      <c r="CB12" s="19">
        <v>0</v>
      </c>
      <c r="CC12" s="19">
        <v>0</v>
      </c>
      <c r="CD12" s="19">
        <v>0</v>
      </c>
      <c r="CE12" s="19">
        <v>0</v>
      </c>
      <c r="CF12" s="19">
        <v>0</v>
      </c>
      <c r="CG12" s="28">
        <f t="shared" si="4"/>
        <v>309</v>
      </c>
      <c r="CH12" s="29">
        <f t="shared" si="5"/>
        <v>0</v>
      </c>
      <c r="CI12" s="19">
        <v>0</v>
      </c>
      <c r="CJ12" s="19">
        <v>0</v>
      </c>
      <c r="CK12" s="19">
        <v>0</v>
      </c>
      <c r="CL12" s="19">
        <v>0</v>
      </c>
      <c r="CM12" s="19">
        <v>19</v>
      </c>
      <c r="CN12" s="19">
        <v>1</v>
      </c>
      <c r="CO12" s="19">
        <v>0</v>
      </c>
      <c r="CP12" s="19">
        <v>0</v>
      </c>
      <c r="CQ12" s="19">
        <v>0</v>
      </c>
      <c r="CR12" s="19">
        <v>7</v>
      </c>
      <c r="CS12" s="19">
        <v>0</v>
      </c>
      <c r="CT12" s="19">
        <v>38</v>
      </c>
      <c r="CU12" s="19">
        <v>38</v>
      </c>
      <c r="CV12" s="19">
        <v>0</v>
      </c>
      <c r="CW12" s="19">
        <v>0</v>
      </c>
      <c r="CX12" s="19">
        <v>1</v>
      </c>
      <c r="CY12" s="19">
        <v>0</v>
      </c>
      <c r="CZ12" s="19">
        <v>2</v>
      </c>
      <c r="DA12" s="19">
        <v>19</v>
      </c>
      <c r="DB12" s="19">
        <v>42</v>
      </c>
      <c r="DC12" s="19">
        <v>40</v>
      </c>
      <c r="DD12" s="19">
        <v>36</v>
      </c>
      <c r="DE12" s="19">
        <v>0</v>
      </c>
      <c r="DF12" s="19">
        <v>11</v>
      </c>
      <c r="DG12" s="19">
        <v>4</v>
      </c>
      <c r="DH12" s="19">
        <v>41</v>
      </c>
      <c r="DI12" s="19">
        <v>19</v>
      </c>
      <c r="DJ12" s="19">
        <v>1</v>
      </c>
      <c r="DK12" s="19">
        <v>0</v>
      </c>
      <c r="DL12" s="19">
        <v>0</v>
      </c>
      <c r="DM12" s="19">
        <v>0</v>
      </c>
      <c r="DN12" s="19">
        <v>1</v>
      </c>
      <c r="DO12" s="19">
        <v>8</v>
      </c>
      <c r="DP12" s="19">
        <v>20</v>
      </c>
      <c r="DQ12" s="19">
        <v>43</v>
      </c>
      <c r="DR12" s="19">
        <v>1</v>
      </c>
      <c r="DS12" s="19">
        <v>14</v>
      </c>
      <c r="DT12" s="19">
        <v>0</v>
      </c>
      <c r="DU12" s="19">
        <v>11</v>
      </c>
      <c r="DV12" s="19">
        <v>1</v>
      </c>
      <c r="DW12" s="19">
        <v>0</v>
      </c>
      <c r="DX12" s="19">
        <v>0</v>
      </c>
      <c r="DY12" s="19">
        <v>0</v>
      </c>
      <c r="DZ12" s="19">
        <v>0</v>
      </c>
      <c r="EA12" s="19">
        <v>17</v>
      </c>
      <c r="EB12" s="19">
        <v>6</v>
      </c>
      <c r="EC12" s="19">
        <v>40</v>
      </c>
      <c r="ED12" s="19">
        <v>8</v>
      </c>
      <c r="EE12" s="19">
        <v>87</v>
      </c>
      <c r="EF12" s="19">
        <v>91</v>
      </c>
      <c r="EG12" s="19">
        <v>0</v>
      </c>
      <c r="EH12" s="19">
        <v>0</v>
      </c>
      <c r="EI12" s="19">
        <v>0</v>
      </c>
      <c r="EJ12" s="19">
        <v>2</v>
      </c>
      <c r="EK12" s="19">
        <v>0</v>
      </c>
      <c r="EL12" s="19">
        <v>0</v>
      </c>
      <c r="EM12" s="19">
        <v>2</v>
      </c>
      <c r="EN12" s="19">
        <v>0</v>
      </c>
      <c r="EO12" s="19">
        <v>0</v>
      </c>
      <c r="EP12" s="19">
        <v>0</v>
      </c>
      <c r="EQ12" s="19">
        <v>0</v>
      </c>
      <c r="ER12" s="19">
        <v>80</v>
      </c>
      <c r="ES12" s="29">
        <f t="shared" si="7"/>
        <v>372</v>
      </c>
      <c r="ET12" s="29">
        <f t="shared" si="8"/>
        <v>379</v>
      </c>
      <c r="EU12" s="26">
        <f t="shared" si="10"/>
        <v>751</v>
      </c>
      <c r="EV12" s="19">
        <v>66</v>
      </c>
      <c r="EW12" s="19">
        <v>0</v>
      </c>
      <c r="EX12" s="19">
        <v>0</v>
      </c>
      <c r="EY12" s="19">
        <v>0</v>
      </c>
      <c r="EZ12" s="19">
        <v>0</v>
      </c>
      <c r="FA12" s="19">
        <v>5</v>
      </c>
      <c r="FB12" s="19">
        <v>0</v>
      </c>
      <c r="FC12" s="19">
        <v>15</v>
      </c>
      <c r="FD12" s="19">
        <v>0</v>
      </c>
      <c r="FE12" s="19">
        <v>17</v>
      </c>
      <c r="FF12" s="19">
        <v>3</v>
      </c>
      <c r="FG12" s="19">
        <v>0</v>
      </c>
      <c r="FH12" s="19">
        <v>31</v>
      </c>
      <c r="FI12" s="19">
        <v>0</v>
      </c>
      <c r="FJ12" s="19">
        <v>0</v>
      </c>
      <c r="FK12" s="19">
        <v>1</v>
      </c>
      <c r="FL12" s="19">
        <v>0</v>
      </c>
      <c r="FM12" s="19">
        <v>0</v>
      </c>
      <c r="FN12" s="19">
        <v>0</v>
      </c>
      <c r="FO12" s="19">
        <v>11</v>
      </c>
      <c r="FP12" s="19">
        <v>28</v>
      </c>
      <c r="FQ12" s="19">
        <v>0</v>
      </c>
      <c r="FR12" s="19">
        <v>23</v>
      </c>
      <c r="FS12" s="19">
        <v>0</v>
      </c>
      <c r="FT12" s="19">
        <v>0</v>
      </c>
      <c r="FU12" s="19">
        <v>8</v>
      </c>
      <c r="FV12" s="19">
        <v>0</v>
      </c>
      <c r="FW12" s="19">
        <v>0</v>
      </c>
      <c r="FX12" s="19">
        <v>0</v>
      </c>
      <c r="FY12" s="19">
        <v>2</v>
      </c>
      <c r="FZ12" s="19">
        <v>0</v>
      </c>
      <c r="GA12" s="19">
        <v>16</v>
      </c>
      <c r="GB12" s="19">
        <v>0</v>
      </c>
      <c r="GC12" s="19">
        <v>0</v>
      </c>
      <c r="GD12" s="19">
        <v>30</v>
      </c>
      <c r="GE12" s="19">
        <v>0</v>
      </c>
      <c r="GF12" s="19">
        <v>0</v>
      </c>
      <c r="GG12" s="19">
        <v>0</v>
      </c>
      <c r="GH12" s="19">
        <v>22</v>
      </c>
      <c r="GI12" s="19">
        <v>0</v>
      </c>
      <c r="GJ12" s="19">
        <v>25</v>
      </c>
      <c r="GK12" s="19">
        <v>0</v>
      </c>
      <c r="GL12" s="19">
        <v>4</v>
      </c>
      <c r="GM12" s="19">
        <v>106</v>
      </c>
      <c r="GN12" s="19">
        <v>0</v>
      </c>
      <c r="GO12" s="19">
        <v>4</v>
      </c>
      <c r="GP12" s="19">
        <v>0</v>
      </c>
      <c r="GQ12" s="19">
        <v>2</v>
      </c>
      <c r="GR12" s="19">
        <v>0</v>
      </c>
      <c r="GS12" s="19">
        <v>14</v>
      </c>
      <c r="GT12" s="19">
        <v>0</v>
      </c>
      <c r="GU12" s="19">
        <v>0</v>
      </c>
      <c r="GV12" s="19">
        <v>3</v>
      </c>
      <c r="GW12" s="19">
        <v>0</v>
      </c>
      <c r="GX12" s="19">
        <v>0</v>
      </c>
      <c r="GY12" s="19">
        <v>0</v>
      </c>
      <c r="GZ12" s="19">
        <v>21</v>
      </c>
      <c r="HA12" s="19">
        <v>0</v>
      </c>
      <c r="HB12" s="19">
        <v>42</v>
      </c>
      <c r="HC12" s="19">
        <v>0</v>
      </c>
      <c r="HD12" s="19">
        <v>5</v>
      </c>
      <c r="HE12" s="19">
        <v>0</v>
      </c>
      <c r="HF12" s="19">
        <v>0</v>
      </c>
      <c r="HG12" s="19">
        <v>0</v>
      </c>
      <c r="HH12" s="19">
        <v>0</v>
      </c>
      <c r="HI12" s="19">
        <v>14</v>
      </c>
      <c r="HJ12" s="19">
        <v>0</v>
      </c>
      <c r="HK12" s="19">
        <v>0</v>
      </c>
      <c r="HL12" s="19">
        <v>0</v>
      </c>
      <c r="HM12" s="19">
        <v>23</v>
      </c>
      <c r="HN12" s="19">
        <v>19</v>
      </c>
      <c r="HO12" s="19">
        <v>0</v>
      </c>
      <c r="HP12" s="19">
        <v>94</v>
      </c>
      <c r="HQ12" s="19">
        <v>0</v>
      </c>
      <c r="HR12" s="19">
        <v>19</v>
      </c>
      <c r="HS12" s="19">
        <v>0</v>
      </c>
      <c r="HT12" s="19">
        <v>0</v>
      </c>
      <c r="HU12" s="19">
        <v>0</v>
      </c>
      <c r="HV12" s="19">
        <v>0</v>
      </c>
      <c r="HW12" s="19">
        <v>39</v>
      </c>
      <c r="HX12" s="30">
        <f t="shared" si="6"/>
        <v>712</v>
      </c>
      <c r="HY12" s="31"/>
      <c r="HZ12" s="32">
        <v>33</v>
      </c>
      <c r="IA12" s="32">
        <v>9</v>
      </c>
      <c r="IB12" s="32">
        <v>3</v>
      </c>
      <c r="IC12" s="32">
        <v>36</v>
      </c>
      <c r="ID12" s="34">
        <v>0</v>
      </c>
      <c r="IE12" s="32">
        <v>11</v>
      </c>
      <c r="IF12" s="32">
        <v>16</v>
      </c>
      <c r="IG12" s="206" t="e">
        <f>SUM([1]Hoja1!$D$218:$D$235)</f>
        <v>#REF!</v>
      </c>
      <c r="IH12" s="206"/>
      <c r="II12" s="33" t="e">
        <f t="shared" si="9"/>
        <v>#REF!</v>
      </c>
    </row>
    <row r="13" spans="1:243" ht="30" customHeight="1" x14ac:dyDescent="0.25">
      <c r="A13" s="17" t="s">
        <v>233</v>
      </c>
      <c r="B13" s="18" t="s">
        <v>228</v>
      </c>
      <c r="C13" s="18">
        <v>74</v>
      </c>
      <c r="D13" s="19">
        <v>58</v>
      </c>
      <c r="E13" s="18">
        <v>56</v>
      </c>
      <c r="F13" s="19">
        <v>79</v>
      </c>
      <c r="G13" s="18">
        <v>66</v>
      </c>
      <c r="H13" s="19">
        <v>62</v>
      </c>
      <c r="I13" s="18">
        <v>284</v>
      </c>
      <c r="J13" s="18">
        <v>93</v>
      </c>
      <c r="K13" s="20">
        <f t="shared" si="0"/>
        <v>480</v>
      </c>
      <c r="L13" s="20">
        <f t="shared" si="0"/>
        <v>292</v>
      </c>
      <c r="M13" s="21">
        <f t="shared" si="1"/>
        <v>772</v>
      </c>
      <c r="N13" s="18">
        <v>50</v>
      </c>
      <c r="O13" s="22">
        <v>44</v>
      </c>
      <c r="P13" s="18">
        <v>259</v>
      </c>
      <c r="Q13" s="18">
        <v>215</v>
      </c>
      <c r="R13" s="18">
        <v>21</v>
      </c>
      <c r="S13" s="23">
        <v>26</v>
      </c>
      <c r="T13" s="22">
        <v>1</v>
      </c>
      <c r="U13" s="18">
        <v>0</v>
      </c>
      <c r="V13" s="18">
        <v>0</v>
      </c>
      <c r="W13" s="24">
        <v>15</v>
      </c>
      <c r="X13" s="25">
        <v>4</v>
      </c>
      <c r="Y13" s="18">
        <v>0</v>
      </c>
      <c r="Z13" s="18">
        <v>361</v>
      </c>
      <c r="AA13" s="22">
        <v>159</v>
      </c>
      <c r="AB13" s="18">
        <v>7</v>
      </c>
      <c r="AC13" s="22">
        <v>14</v>
      </c>
      <c r="AD13" s="18">
        <v>24</v>
      </c>
      <c r="AE13" s="18">
        <v>26</v>
      </c>
      <c r="AF13" s="20">
        <f t="shared" si="2"/>
        <v>727</v>
      </c>
      <c r="AG13" s="20">
        <f t="shared" si="2"/>
        <v>499</v>
      </c>
      <c r="AH13" s="26">
        <f t="shared" si="3"/>
        <v>1226</v>
      </c>
      <c r="AI13" s="27">
        <v>0</v>
      </c>
      <c r="AJ13" s="27">
        <v>0</v>
      </c>
      <c r="AK13" s="27">
        <v>0</v>
      </c>
      <c r="AL13" s="27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2</v>
      </c>
      <c r="AR13" s="19">
        <v>0</v>
      </c>
      <c r="AS13" s="19">
        <v>5</v>
      </c>
      <c r="AT13" s="19">
        <v>0</v>
      </c>
      <c r="AU13" s="19">
        <v>0</v>
      </c>
      <c r="AV13" s="19">
        <v>0</v>
      </c>
      <c r="AW13" s="19">
        <v>6</v>
      </c>
      <c r="AX13" s="19">
        <v>0</v>
      </c>
      <c r="AY13" s="19">
        <v>0</v>
      </c>
      <c r="AZ13" s="19">
        <v>0</v>
      </c>
      <c r="BA13" s="19">
        <v>0</v>
      </c>
      <c r="BB13" s="19">
        <v>0</v>
      </c>
      <c r="BC13" s="19">
        <v>1</v>
      </c>
      <c r="BD13" s="19">
        <v>0</v>
      </c>
      <c r="BE13" s="19">
        <v>11</v>
      </c>
      <c r="BF13" s="19">
        <v>0</v>
      </c>
      <c r="BG13" s="19">
        <v>0</v>
      </c>
      <c r="BH13" s="19">
        <v>0</v>
      </c>
      <c r="BI13" s="19">
        <v>14</v>
      </c>
      <c r="BJ13" s="19">
        <v>0</v>
      </c>
      <c r="BK13" s="19">
        <v>6</v>
      </c>
      <c r="BL13" s="19">
        <v>0</v>
      </c>
      <c r="BM13" s="19">
        <v>0</v>
      </c>
      <c r="BN13" s="19">
        <v>0</v>
      </c>
      <c r="BO13" s="19">
        <v>0</v>
      </c>
      <c r="BP13" s="19">
        <v>0</v>
      </c>
      <c r="BQ13" s="19">
        <v>0</v>
      </c>
      <c r="BR13" s="19">
        <v>0</v>
      </c>
      <c r="BS13" s="19">
        <v>2</v>
      </c>
      <c r="BT13" s="19">
        <v>0</v>
      </c>
      <c r="BU13" s="19"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12</v>
      </c>
      <c r="CB13" s="19">
        <v>0</v>
      </c>
      <c r="CC13" s="19">
        <v>0</v>
      </c>
      <c r="CD13" s="19">
        <v>0</v>
      </c>
      <c r="CE13" s="19">
        <v>0</v>
      </c>
      <c r="CF13" s="19">
        <v>0</v>
      </c>
      <c r="CG13" s="28">
        <f t="shared" si="4"/>
        <v>59</v>
      </c>
      <c r="CH13" s="29">
        <f t="shared" si="5"/>
        <v>0</v>
      </c>
      <c r="CI13" s="19">
        <v>0</v>
      </c>
      <c r="CJ13" s="19">
        <v>4</v>
      </c>
      <c r="CK13" s="19">
        <v>40</v>
      </c>
      <c r="CL13" s="19">
        <v>21</v>
      </c>
      <c r="CM13" s="19">
        <v>37</v>
      </c>
      <c r="CN13" s="19">
        <v>19</v>
      </c>
      <c r="CO13" s="19">
        <v>32</v>
      </c>
      <c r="CP13" s="19">
        <v>35</v>
      </c>
      <c r="CQ13" s="19">
        <v>0</v>
      </c>
      <c r="CR13" s="19">
        <v>35</v>
      </c>
      <c r="CS13" s="19">
        <v>0</v>
      </c>
      <c r="CT13" s="19">
        <v>90</v>
      </c>
      <c r="CU13" s="19">
        <v>77</v>
      </c>
      <c r="CV13" s="19">
        <v>9</v>
      </c>
      <c r="CW13" s="19">
        <v>57</v>
      </c>
      <c r="CX13" s="19">
        <v>1</v>
      </c>
      <c r="CY13" s="19">
        <v>0</v>
      </c>
      <c r="CZ13" s="19">
        <v>99</v>
      </c>
      <c r="DA13" s="19">
        <v>30</v>
      </c>
      <c r="DB13" s="19">
        <v>35</v>
      </c>
      <c r="DC13" s="19">
        <v>88</v>
      </c>
      <c r="DD13" s="19">
        <v>103</v>
      </c>
      <c r="DE13" s="19">
        <v>0</v>
      </c>
      <c r="DF13" s="19">
        <v>6</v>
      </c>
      <c r="DG13" s="19">
        <v>19</v>
      </c>
      <c r="DH13" s="19">
        <v>40</v>
      </c>
      <c r="DI13" s="19">
        <v>21</v>
      </c>
      <c r="DJ13" s="19">
        <v>9</v>
      </c>
      <c r="DK13" s="19">
        <v>6</v>
      </c>
      <c r="DL13" s="19">
        <v>0</v>
      </c>
      <c r="DM13" s="19">
        <v>0</v>
      </c>
      <c r="DN13" s="19">
        <v>27</v>
      </c>
      <c r="DO13" s="19">
        <v>1</v>
      </c>
      <c r="DP13" s="19">
        <v>0</v>
      </c>
      <c r="DQ13" s="19">
        <v>0</v>
      </c>
      <c r="DR13" s="19">
        <v>22</v>
      </c>
      <c r="DS13" s="19">
        <v>15</v>
      </c>
      <c r="DT13" s="19">
        <v>5</v>
      </c>
      <c r="DU13" s="19">
        <v>26</v>
      </c>
      <c r="DV13" s="19">
        <v>112</v>
      </c>
      <c r="DW13" s="19">
        <v>27</v>
      </c>
      <c r="DX13" s="19">
        <v>7</v>
      </c>
      <c r="DY13" s="19">
        <v>67</v>
      </c>
      <c r="DZ13" s="19">
        <v>62</v>
      </c>
      <c r="EA13" s="19">
        <v>12</v>
      </c>
      <c r="EB13" s="19">
        <v>8</v>
      </c>
      <c r="EC13" s="19">
        <v>44</v>
      </c>
      <c r="ED13" s="19">
        <v>6</v>
      </c>
      <c r="EE13" s="19">
        <v>6</v>
      </c>
      <c r="EF13" s="19">
        <v>25</v>
      </c>
      <c r="EG13" s="19">
        <v>57</v>
      </c>
      <c r="EH13" s="19">
        <v>29</v>
      </c>
      <c r="EI13" s="19">
        <v>0</v>
      </c>
      <c r="EJ13" s="19">
        <v>4</v>
      </c>
      <c r="EK13" s="19">
        <v>14</v>
      </c>
      <c r="EL13" s="19">
        <v>8</v>
      </c>
      <c r="EM13" s="19">
        <v>9</v>
      </c>
      <c r="EN13" s="19">
        <v>55</v>
      </c>
      <c r="EO13" s="19">
        <v>30</v>
      </c>
      <c r="EP13" s="19">
        <v>58</v>
      </c>
      <c r="EQ13" s="19">
        <v>93</v>
      </c>
      <c r="ER13" s="19">
        <v>159</v>
      </c>
      <c r="ES13" s="29">
        <f t="shared" si="7"/>
        <v>955</v>
      </c>
      <c r="ET13" s="29">
        <f t="shared" si="8"/>
        <v>946</v>
      </c>
      <c r="EU13" s="26">
        <f t="shared" si="10"/>
        <v>1901</v>
      </c>
      <c r="EV13" s="19">
        <v>39</v>
      </c>
      <c r="EW13" s="19">
        <v>0</v>
      </c>
      <c r="EX13" s="19">
        <v>90</v>
      </c>
      <c r="EY13" s="19"/>
      <c r="EZ13" s="19">
        <v>1</v>
      </c>
      <c r="FA13" s="19">
        <v>16</v>
      </c>
      <c r="FB13" s="19">
        <v>0</v>
      </c>
      <c r="FC13" s="19">
        <v>31</v>
      </c>
      <c r="FD13" s="19">
        <v>0</v>
      </c>
      <c r="FE13" s="19">
        <v>16</v>
      </c>
      <c r="FF13" s="19">
        <v>11</v>
      </c>
      <c r="FG13" s="19">
        <v>0</v>
      </c>
      <c r="FH13" s="19">
        <v>2</v>
      </c>
      <c r="FI13" s="19">
        <v>0</v>
      </c>
      <c r="FJ13" s="19">
        <v>0</v>
      </c>
      <c r="FK13" s="19">
        <v>1</v>
      </c>
      <c r="FL13" s="19">
        <v>0</v>
      </c>
      <c r="FM13" s="19">
        <v>0</v>
      </c>
      <c r="FN13" s="19">
        <v>0</v>
      </c>
      <c r="FO13" s="19">
        <v>96</v>
      </c>
      <c r="FP13" s="19">
        <v>47</v>
      </c>
      <c r="FQ13" s="19">
        <v>0</v>
      </c>
      <c r="FR13" s="19">
        <v>114</v>
      </c>
      <c r="FS13" s="19">
        <v>0</v>
      </c>
      <c r="FT13" s="19">
        <v>0</v>
      </c>
      <c r="FU13" s="19">
        <v>31</v>
      </c>
      <c r="FV13" s="19">
        <v>0</v>
      </c>
      <c r="FW13" s="19">
        <v>46</v>
      </c>
      <c r="FX13" s="19">
        <v>0</v>
      </c>
      <c r="FY13" s="19">
        <v>26</v>
      </c>
      <c r="FZ13" s="19">
        <v>0</v>
      </c>
      <c r="GA13" s="19">
        <v>9</v>
      </c>
      <c r="GB13" s="19">
        <v>0</v>
      </c>
      <c r="GC13" s="19">
        <v>0</v>
      </c>
      <c r="GD13" s="19">
        <v>23</v>
      </c>
      <c r="GE13" s="19">
        <v>0</v>
      </c>
      <c r="GF13" s="19">
        <v>1</v>
      </c>
      <c r="GG13" s="19">
        <v>0</v>
      </c>
      <c r="GH13" s="19">
        <v>32</v>
      </c>
      <c r="GI13" s="19">
        <v>0</v>
      </c>
      <c r="GJ13" s="19">
        <v>0</v>
      </c>
      <c r="GK13" s="19">
        <v>0</v>
      </c>
      <c r="GL13" s="19">
        <v>68</v>
      </c>
      <c r="GM13" s="19">
        <v>71</v>
      </c>
      <c r="GN13" s="19">
        <v>0</v>
      </c>
      <c r="GO13" s="19">
        <v>98</v>
      </c>
      <c r="GP13" s="19">
        <v>0</v>
      </c>
      <c r="GQ13" s="19">
        <v>11</v>
      </c>
      <c r="GR13" s="19">
        <v>0</v>
      </c>
      <c r="GS13" s="19">
        <v>0</v>
      </c>
      <c r="GT13" s="19">
        <v>0</v>
      </c>
      <c r="GU13" s="19">
        <v>0</v>
      </c>
      <c r="GV13" s="19">
        <v>12</v>
      </c>
      <c r="GW13" s="19">
        <v>0</v>
      </c>
      <c r="GX13" s="19">
        <v>69</v>
      </c>
      <c r="GY13" s="19">
        <v>0</v>
      </c>
      <c r="GZ13" s="19">
        <v>44</v>
      </c>
      <c r="HA13" s="19">
        <v>0</v>
      </c>
      <c r="HB13" s="19">
        <v>8</v>
      </c>
      <c r="HC13" s="19">
        <v>0</v>
      </c>
      <c r="HD13" s="19">
        <v>0</v>
      </c>
      <c r="HE13" s="19">
        <v>0</v>
      </c>
      <c r="HF13" s="19">
        <v>0</v>
      </c>
      <c r="HG13" s="19">
        <v>0</v>
      </c>
      <c r="HH13" s="19">
        <v>0</v>
      </c>
      <c r="HI13" s="19">
        <v>6</v>
      </c>
      <c r="HJ13" s="19">
        <v>0</v>
      </c>
      <c r="HK13" s="19">
        <v>7</v>
      </c>
      <c r="HL13" s="19">
        <v>0</v>
      </c>
      <c r="HM13" s="19">
        <v>10</v>
      </c>
      <c r="HN13" s="19">
        <v>35</v>
      </c>
      <c r="HO13" s="19">
        <v>0</v>
      </c>
      <c r="HP13" s="19">
        <v>5</v>
      </c>
      <c r="HQ13" s="19">
        <v>0</v>
      </c>
      <c r="HR13" s="19">
        <v>48</v>
      </c>
      <c r="HS13" s="19">
        <v>0</v>
      </c>
      <c r="HT13" s="19">
        <v>28</v>
      </c>
      <c r="HU13" s="19">
        <v>0</v>
      </c>
      <c r="HV13" s="19">
        <v>0</v>
      </c>
      <c r="HW13" s="19">
        <v>142</v>
      </c>
      <c r="HX13" s="30">
        <f t="shared" si="6"/>
        <v>1294</v>
      </c>
      <c r="HY13" s="31"/>
      <c r="HZ13" s="32">
        <v>104</v>
      </c>
      <c r="IA13" s="32">
        <v>4</v>
      </c>
      <c r="IB13" s="34">
        <v>0</v>
      </c>
      <c r="IC13" s="32">
        <v>90</v>
      </c>
      <c r="ID13" s="34">
        <v>0</v>
      </c>
      <c r="IE13" s="32">
        <v>101</v>
      </c>
      <c r="IF13" s="32">
        <v>26</v>
      </c>
      <c r="IG13" s="206">
        <f>SUM([1]Hoja1!$D$242:$D$272)</f>
        <v>216</v>
      </c>
      <c r="IH13" s="206"/>
      <c r="II13" s="33">
        <f>SUM(HZ13:IH13)</f>
        <v>541</v>
      </c>
    </row>
    <row r="14" spans="1:243" ht="30" customHeight="1" x14ac:dyDescent="0.25">
      <c r="A14" s="17" t="s">
        <v>234</v>
      </c>
      <c r="B14" s="18" t="s">
        <v>228</v>
      </c>
      <c r="C14" s="18">
        <v>99</v>
      </c>
      <c r="D14" s="19">
        <v>109</v>
      </c>
      <c r="E14" s="18">
        <v>36</v>
      </c>
      <c r="F14" s="19">
        <v>66</v>
      </c>
      <c r="G14" s="18">
        <v>106</v>
      </c>
      <c r="H14" s="19">
        <v>105</v>
      </c>
      <c r="I14" s="18">
        <v>311</v>
      </c>
      <c r="J14" s="18">
        <v>156</v>
      </c>
      <c r="K14" s="20">
        <f t="shared" si="0"/>
        <v>552</v>
      </c>
      <c r="L14" s="20">
        <f t="shared" si="0"/>
        <v>436</v>
      </c>
      <c r="M14" s="21">
        <f t="shared" si="1"/>
        <v>988</v>
      </c>
      <c r="N14" s="18">
        <v>98</v>
      </c>
      <c r="O14" s="22">
        <v>84</v>
      </c>
      <c r="P14" s="18">
        <v>275</v>
      </c>
      <c r="Q14" s="18">
        <v>235</v>
      </c>
      <c r="R14" s="18">
        <v>30</v>
      </c>
      <c r="S14" s="23">
        <v>38</v>
      </c>
      <c r="T14" s="22">
        <v>5</v>
      </c>
      <c r="U14" s="18">
        <v>4</v>
      </c>
      <c r="V14" s="18">
        <v>3</v>
      </c>
      <c r="W14" s="24">
        <v>8</v>
      </c>
      <c r="X14" s="25">
        <v>0</v>
      </c>
      <c r="Y14" s="18">
        <v>0</v>
      </c>
      <c r="Z14" s="18">
        <v>381</v>
      </c>
      <c r="AA14" s="22">
        <v>174</v>
      </c>
      <c r="AB14" s="18">
        <v>19</v>
      </c>
      <c r="AC14" s="22">
        <v>9</v>
      </c>
      <c r="AD14" s="18">
        <v>42</v>
      </c>
      <c r="AE14" s="18">
        <v>37</v>
      </c>
      <c r="AF14" s="20">
        <f t="shared" si="2"/>
        <v>853</v>
      </c>
      <c r="AG14" s="20">
        <f t="shared" si="2"/>
        <v>589</v>
      </c>
      <c r="AH14" s="26">
        <f t="shared" si="3"/>
        <v>1442</v>
      </c>
      <c r="AI14" s="27">
        <v>0</v>
      </c>
      <c r="AJ14" s="27">
        <v>0</v>
      </c>
      <c r="AK14" s="27">
        <v>0</v>
      </c>
      <c r="AL14" s="27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12</v>
      </c>
      <c r="AR14" s="19">
        <v>0</v>
      </c>
      <c r="AS14" s="19">
        <v>49</v>
      </c>
      <c r="AT14" s="19">
        <v>0</v>
      </c>
      <c r="AU14" s="19">
        <v>5</v>
      </c>
      <c r="AV14" s="19">
        <v>0</v>
      </c>
      <c r="AW14" s="19">
        <v>44</v>
      </c>
      <c r="AX14" s="19">
        <v>0</v>
      </c>
      <c r="AY14" s="19">
        <v>60</v>
      </c>
      <c r="AZ14" s="19">
        <v>0</v>
      </c>
      <c r="BA14" s="19">
        <v>0</v>
      </c>
      <c r="BB14" s="19">
        <v>0</v>
      </c>
      <c r="BC14" s="19">
        <v>8</v>
      </c>
      <c r="BD14" s="19">
        <v>0</v>
      </c>
      <c r="BE14" s="19">
        <v>17</v>
      </c>
      <c r="BF14" s="19">
        <v>0</v>
      </c>
      <c r="BG14" s="19">
        <v>8</v>
      </c>
      <c r="BH14" s="19">
        <v>0</v>
      </c>
      <c r="BI14" s="19">
        <v>33</v>
      </c>
      <c r="BJ14" s="19">
        <v>0</v>
      </c>
      <c r="BK14" s="19">
        <v>6</v>
      </c>
      <c r="BL14" s="19">
        <v>0</v>
      </c>
      <c r="BM14" s="19">
        <v>10</v>
      </c>
      <c r="BN14" s="19">
        <v>0</v>
      </c>
      <c r="BO14" s="19">
        <v>17</v>
      </c>
      <c r="BP14" s="19">
        <v>0</v>
      </c>
      <c r="BQ14" s="19">
        <v>7</v>
      </c>
      <c r="BR14" s="19">
        <v>0</v>
      </c>
      <c r="BS14" s="19">
        <v>16</v>
      </c>
      <c r="BT14" s="19">
        <v>0</v>
      </c>
      <c r="BU14" s="19">
        <v>45</v>
      </c>
      <c r="BV14" s="19">
        <v>0</v>
      </c>
      <c r="BW14" s="19">
        <v>21</v>
      </c>
      <c r="BX14" s="19">
        <v>0</v>
      </c>
      <c r="BY14" s="19">
        <v>0</v>
      </c>
      <c r="BZ14" s="19">
        <v>0</v>
      </c>
      <c r="CA14" s="19">
        <v>3</v>
      </c>
      <c r="CB14" s="19">
        <v>0</v>
      </c>
      <c r="CC14" s="19">
        <v>0</v>
      </c>
      <c r="CD14" s="19">
        <v>0</v>
      </c>
      <c r="CE14" s="19">
        <v>0</v>
      </c>
      <c r="CF14" s="19">
        <v>0</v>
      </c>
      <c r="CG14" s="28">
        <f t="shared" si="4"/>
        <v>361</v>
      </c>
      <c r="CH14" s="29">
        <f t="shared" si="5"/>
        <v>0</v>
      </c>
      <c r="CI14" s="19">
        <v>58</v>
      </c>
      <c r="CJ14" s="19">
        <v>58</v>
      </c>
      <c r="CK14" s="19">
        <v>12</v>
      </c>
      <c r="CL14" s="19">
        <v>0</v>
      </c>
      <c r="CM14" s="19">
        <v>87</v>
      </c>
      <c r="CN14" s="19">
        <v>38</v>
      </c>
      <c r="CO14" s="19">
        <v>38</v>
      </c>
      <c r="CP14" s="19">
        <v>122</v>
      </c>
      <c r="CQ14" s="19">
        <v>0</v>
      </c>
      <c r="CR14" s="19">
        <v>17</v>
      </c>
      <c r="CS14" s="19">
        <v>14</v>
      </c>
      <c r="CT14" s="19">
        <v>90</v>
      </c>
      <c r="CU14" s="19">
        <v>62</v>
      </c>
      <c r="CV14" s="19">
        <v>0</v>
      </c>
      <c r="CW14" s="19">
        <v>0</v>
      </c>
      <c r="CX14" s="19">
        <v>0</v>
      </c>
      <c r="CY14" s="19">
        <v>0</v>
      </c>
      <c r="CZ14" s="19">
        <v>1</v>
      </c>
      <c r="DA14" s="19">
        <v>79</v>
      </c>
      <c r="DB14" s="19">
        <v>71</v>
      </c>
      <c r="DC14" s="19">
        <v>161</v>
      </c>
      <c r="DD14" s="19">
        <v>178</v>
      </c>
      <c r="DE14" s="19">
        <v>0</v>
      </c>
      <c r="DF14" s="19">
        <v>40</v>
      </c>
      <c r="DG14" s="19">
        <v>52</v>
      </c>
      <c r="DH14" s="19">
        <v>201</v>
      </c>
      <c r="DI14" s="19">
        <v>209</v>
      </c>
      <c r="DJ14" s="19">
        <v>33</v>
      </c>
      <c r="DK14" s="19">
        <v>24</v>
      </c>
      <c r="DL14" s="19">
        <v>0</v>
      </c>
      <c r="DM14" s="19">
        <v>0</v>
      </c>
      <c r="DN14" s="19">
        <v>28</v>
      </c>
      <c r="DO14" s="19">
        <v>88</v>
      </c>
      <c r="DP14" s="19">
        <v>1</v>
      </c>
      <c r="DQ14" s="19">
        <v>0</v>
      </c>
      <c r="DR14" s="19">
        <v>74</v>
      </c>
      <c r="DS14" s="19">
        <v>3</v>
      </c>
      <c r="DT14" s="19">
        <v>0</v>
      </c>
      <c r="DU14" s="19">
        <v>0</v>
      </c>
      <c r="DV14" s="19">
        <v>0</v>
      </c>
      <c r="DW14" s="19">
        <v>31</v>
      </c>
      <c r="DX14" s="19">
        <v>16</v>
      </c>
      <c r="DY14" s="19">
        <v>6</v>
      </c>
      <c r="DZ14" s="19">
        <v>21</v>
      </c>
      <c r="EA14" s="19">
        <v>33</v>
      </c>
      <c r="EB14" s="19">
        <v>0</v>
      </c>
      <c r="EC14" s="19">
        <v>19</v>
      </c>
      <c r="ED14" s="19">
        <v>0</v>
      </c>
      <c r="EE14" s="19">
        <v>73</v>
      </c>
      <c r="EF14" s="19">
        <v>32</v>
      </c>
      <c r="EG14" s="19">
        <v>96</v>
      </c>
      <c r="EH14" s="19">
        <v>73</v>
      </c>
      <c r="EI14" s="19">
        <v>5</v>
      </c>
      <c r="EJ14" s="19">
        <v>29</v>
      </c>
      <c r="EK14" s="19">
        <v>2</v>
      </c>
      <c r="EL14" s="19">
        <v>1</v>
      </c>
      <c r="EM14" s="19">
        <v>4</v>
      </c>
      <c r="EN14" s="19">
        <v>46</v>
      </c>
      <c r="EO14" s="19">
        <v>41</v>
      </c>
      <c r="EP14" s="19">
        <v>22</v>
      </c>
      <c r="EQ14" s="19">
        <v>71</v>
      </c>
      <c r="ER14" s="19">
        <v>174</v>
      </c>
      <c r="ES14" s="29">
        <f t="shared" si="7"/>
        <v>1260</v>
      </c>
      <c r="ET14" s="29">
        <f t="shared" si="8"/>
        <v>1374</v>
      </c>
      <c r="EU14" s="26">
        <f t="shared" si="10"/>
        <v>2634</v>
      </c>
      <c r="EV14" s="19">
        <v>15</v>
      </c>
      <c r="EW14" s="19">
        <v>0</v>
      </c>
      <c r="EX14" s="19">
        <v>66</v>
      </c>
      <c r="EY14" s="19">
        <v>0</v>
      </c>
      <c r="EZ14" s="19">
        <v>4</v>
      </c>
      <c r="FA14" s="19">
        <v>90</v>
      </c>
      <c r="FB14" s="19">
        <v>0</v>
      </c>
      <c r="FC14" s="19">
        <v>92</v>
      </c>
      <c r="FD14" s="19">
        <v>0</v>
      </c>
      <c r="FE14" s="19">
        <v>87</v>
      </c>
      <c r="FF14" s="19">
        <v>118</v>
      </c>
      <c r="FG14" s="19">
        <v>0</v>
      </c>
      <c r="FH14" s="19">
        <v>187</v>
      </c>
      <c r="FI14" s="19">
        <v>0</v>
      </c>
      <c r="FJ14" s="19">
        <v>0</v>
      </c>
      <c r="FK14" s="19">
        <v>3</v>
      </c>
      <c r="FL14" s="19">
        <v>0</v>
      </c>
      <c r="FM14" s="19">
        <v>0</v>
      </c>
      <c r="FN14" s="19">
        <v>0</v>
      </c>
      <c r="FO14" s="19">
        <v>41</v>
      </c>
      <c r="FP14" s="19">
        <v>182</v>
      </c>
      <c r="FQ14" s="19">
        <v>0</v>
      </c>
      <c r="FR14" s="19">
        <v>220</v>
      </c>
      <c r="FS14" s="19">
        <v>0</v>
      </c>
      <c r="FT14" s="19">
        <v>0</v>
      </c>
      <c r="FU14" s="19">
        <v>52</v>
      </c>
      <c r="FV14" s="19">
        <v>0</v>
      </c>
      <c r="FW14" s="19">
        <v>32</v>
      </c>
      <c r="FX14" s="19">
        <v>0</v>
      </c>
      <c r="FY14" s="19">
        <v>8</v>
      </c>
      <c r="FZ14" s="19">
        <v>0</v>
      </c>
      <c r="GA14" s="19">
        <v>1</v>
      </c>
      <c r="GB14" s="19">
        <v>0</v>
      </c>
      <c r="GC14" s="19">
        <v>0</v>
      </c>
      <c r="GD14" s="19">
        <v>45</v>
      </c>
      <c r="GE14" s="19">
        <v>0</v>
      </c>
      <c r="GF14" s="19">
        <v>0</v>
      </c>
      <c r="GG14" s="19">
        <v>0</v>
      </c>
      <c r="GH14" s="19">
        <v>83</v>
      </c>
      <c r="GI14" s="19">
        <v>0</v>
      </c>
      <c r="GJ14" s="19">
        <v>7</v>
      </c>
      <c r="GK14" s="19">
        <v>0</v>
      </c>
      <c r="GL14" s="19">
        <v>42</v>
      </c>
      <c r="GM14" s="19">
        <v>99</v>
      </c>
      <c r="GN14" s="19">
        <v>0</v>
      </c>
      <c r="GO14" s="19">
        <v>29</v>
      </c>
      <c r="GP14" s="19">
        <v>0</v>
      </c>
      <c r="GQ14" s="19">
        <v>45</v>
      </c>
      <c r="GR14" s="19">
        <v>0</v>
      </c>
      <c r="GS14" s="19">
        <v>36</v>
      </c>
      <c r="GT14" s="19">
        <v>0</v>
      </c>
      <c r="GU14" s="19">
        <v>0</v>
      </c>
      <c r="GV14" s="27">
        <v>16</v>
      </c>
      <c r="GW14" s="19">
        <v>0</v>
      </c>
      <c r="GX14" s="19">
        <v>57</v>
      </c>
      <c r="GY14" s="19">
        <v>0</v>
      </c>
      <c r="GZ14" s="19">
        <v>3</v>
      </c>
      <c r="HA14" s="19">
        <v>0</v>
      </c>
      <c r="HB14" s="19">
        <v>0</v>
      </c>
      <c r="HC14" s="19">
        <v>0</v>
      </c>
      <c r="HD14" s="19">
        <v>1</v>
      </c>
      <c r="HE14" s="19">
        <v>0</v>
      </c>
      <c r="HF14" s="19">
        <v>0</v>
      </c>
      <c r="HG14" s="19">
        <v>0</v>
      </c>
      <c r="HH14" s="19">
        <v>0</v>
      </c>
      <c r="HI14" s="19">
        <v>3</v>
      </c>
      <c r="HJ14" s="19">
        <v>0</v>
      </c>
      <c r="HK14" s="19">
        <v>0</v>
      </c>
      <c r="HL14" s="19">
        <v>0</v>
      </c>
      <c r="HM14" s="19">
        <v>10</v>
      </c>
      <c r="HN14" s="19">
        <v>51</v>
      </c>
      <c r="HO14" s="19">
        <v>0</v>
      </c>
      <c r="HP14" s="19">
        <v>84</v>
      </c>
      <c r="HQ14" s="19">
        <v>0</v>
      </c>
      <c r="HR14" s="19">
        <v>117</v>
      </c>
      <c r="HS14" s="19">
        <v>0</v>
      </c>
      <c r="HT14" s="19">
        <v>46</v>
      </c>
      <c r="HU14" s="19">
        <v>0</v>
      </c>
      <c r="HV14" s="19">
        <v>0</v>
      </c>
      <c r="HW14" s="19">
        <v>160</v>
      </c>
      <c r="HX14" s="30">
        <f t="shared" si="6"/>
        <v>2132</v>
      </c>
      <c r="HY14" s="31"/>
      <c r="HZ14" s="32">
        <v>219</v>
      </c>
      <c r="IA14" s="32">
        <v>26</v>
      </c>
      <c r="IB14" s="32">
        <v>13</v>
      </c>
      <c r="IC14" s="32">
        <v>177</v>
      </c>
      <c r="ID14" s="32">
        <v>5</v>
      </c>
      <c r="IE14" s="32">
        <v>73</v>
      </c>
      <c r="IF14" s="32">
        <v>62</v>
      </c>
      <c r="IG14" s="206">
        <f>SUM([1]Hoja1!$D$305:$D$338)</f>
        <v>386</v>
      </c>
      <c r="IH14" s="206"/>
      <c r="II14" s="33">
        <f t="shared" ref="II14:II20" si="11">SUM(HZ14:IH14)</f>
        <v>961</v>
      </c>
    </row>
    <row r="15" spans="1:243" ht="30" customHeight="1" x14ac:dyDescent="0.25">
      <c r="A15" s="17" t="s">
        <v>235</v>
      </c>
      <c r="B15" s="18" t="s">
        <v>228</v>
      </c>
      <c r="C15" s="18">
        <v>43</v>
      </c>
      <c r="D15" s="19">
        <v>48</v>
      </c>
      <c r="E15" s="18">
        <v>25</v>
      </c>
      <c r="F15" s="19">
        <v>27</v>
      </c>
      <c r="G15" s="18">
        <v>25</v>
      </c>
      <c r="H15" s="19">
        <v>43</v>
      </c>
      <c r="I15" s="18">
        <v>161</v>
      </c>
      <c r="J15" s="18">
        <v>24</v>
      </c>
      <c r="K15" s="20">
        <f t="shared" si="0"/>
        <v>254</v>
      </c>
      <c r="L15" s="20">
        <f t="shared" si="0"/>
        <v>142</v>
      </c>
      <c r="M15" s="21">
        <f t="shared" si="1"/>
        <v>396</v>
      </c>
      <c r="N15" s="18">
        <v>54</v>
      </c>
      <c r="O15" s="22">
        <v>47</v>
      </c>
      <c r="P15" s="18">
        <v>103</v>
      </c>
      <c r="Q15" s="18">
        <v>83</v>
      </c>
      <c r="R15" s="18">
        <v>16</v>
      </c>
      <c r="S15" s="23">
        <v>5</v>
      </c>
      <c r="T15" s="22">
        <v>0</v>
      </c>
      <c r="U15" s="18">
        <v>0</v>
      </c>
      <c r="V15" s="18">
        <v>1</v>
      </c>
      <c r="W15" s="24">
        <v>2</v>
      </c>
      <c r="X15" s="25">
        <v>2</v>
      </c>
      <c r="Y15" s="18">
        <v>0</v>
      </c>
      <c r="Z15" s="18">
        <v>211</v>
      </c>
      <c r="AA15" s="22">
        <v>106</v>
      </c>
      <c r="AB15" s="18">
        <v>8</v>
      </c>
      <c r="AC15" s="22">
        <v>5</v>
      </c>
      <c r="AD15" s="18">
        <v>19</v>
      </c>
      <c r="AE15" s="18">
        <v>20</v>
      </c>
      <c r="AF15" s="20">
        <f t="shared" si="2"/>
        <v>414</v>
      </c>
      <c r="AG15" s="20">
        <f t="shared" si="2"/>
        <v>268</v>
      </c>
      <c r="AH15" s="26">
        <f t="shared" si="3"/>
        <v>682</v>
      </c>
      <c r="AI15" s="27">
        <v>0</v>
      </c>
      <c r="AJ15" s="27">
        <v>0</v>
      </c>
      <c r="AK15" s="27">
        <v>0</v>
      </c>
      <c r="AL15" s="27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17</v>
      </c>
      <c r="AR15" s="19">
        <v>0</v>
      </c>
      <c r="AS15" s="19">
        <v>13</v>
      </c>
      <c r="AT15" s="19">
        <v>0</v>
      </c>
      <c r="AU15" s="19">
        <v>6</v>
      </c>
      <c r="AV15" s="19">
        <v>0</v>
      </c>
      <c r="AW15" s="19">
        <v>0</v>
      </c>
      <c r="AX15" s="19">
        <v>0</v>
      </c>
      <c r="AY15" s="19">
        <v>0</v>
      </c>
      <c r="AZ15" s="19">
        <v>0</v>
      </c>
      <c r="BA15" s="19"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v>0</v>
      </c>
      <c r="BH15" s="19">
        <v>0</v>
      </c>
      <c r="BI15" s="19">
        <v>7</v>
      </c>
      <c r="BJ15" s="19">
        <v>0</v>
      </c>
      <c r="BK15" s="19">
        <v>1</v>
      </c>
      <c r="BL15" s="19">
        <v>0</v>
      </c>
      <c r="BM15" s="19">
        <v>0</v>
      </c>
      <c r="BN15" s="19">
        <v>0</v>
      </c>
      <c r="BO15" s="19">
        <v>9</v>
      </c>
      <c r="BP15" s="19">
        <v>0</v>
      </c>
      <c r="BQ15" s="19">
        <v>0</v>
      </c>
      <c r="BR15" s="19">
        <v>0</v>
      </c>
      <c r="BS15" s="19">
        <v>5</v>
      </c>
      <c r="BT15" s="19">
        <v>0</v>
      </c>
      <c r="BU15" s="19"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v>0</v>
      </c>
      <c r="CD15" s="19">
        <v>0</v>
      </c>
      <c r="CE15" s="19">
        <v>1</v>
      </c>
      <c r="CF15" s="19">
        <v>0</v>
      </c>
      <c r="CG15" s="28">
        <f t="shared" si="4"/>
        <v>59</v>
      </c>
      <c r="CH15" s="29">
        <f t="shared" si="5"/>
        <v>0</v>
      </c>
      <c r="CI15" s="19">
        <v>6</v>
      </c>
      <c r="CJ15" s="19">
        <v>4</v>
      </c>
      <c r="CK15" s="19">
        <v>1</v>
      </c>
      <c r="CL15" s="19">
        <v>0</v>
      </c>
      <c r="CM15" s="19">
        <v>27</v>
      </c>
      <c r="CN15" s="19">
        <v>0</v>
      </c>
      <c r="CO15" s="19">
        <v>5</v>
      </c>
      <c r="CP15" s="19">
        <v>13</v>
      </c>
      <c r="CQ15" s="19">
        <v>0</v>
      </c>
      <c r="CR15" s="19">
        <v>4</v>
      </c>
      <c r="CS15" s="19">
        <v>15</v>
      </c>
      <c r="CT15" s="19">
        <v>47</v>
      </c>
      <c r="CU15" s="19">
        <v>62</v>
      </c>
      <c r="CV15" s="19">
        <v>3</v>
      </c>
      <c r="CW15" s="19">
        <v>38</v>
      </c>
      <c r="CX15" s="19">
        <v>1</v>
      </c>
      <c r="CY15" s="19">
        <v>0</v>
      </c>
      <c r="CZ15" s="19">
        <v>39</v>
      </c>
      <c r="DA15" s="19">
        <v>17</v>
      </c>
      <c r="DB15" s="19">
        <v>67</v>
      </c>
      <c r="DC15" s="19">
        <v>1</v>
      </c>
      <c r="DD15" s="19">
        <v>20</v>
      </c>
      <c r="DE15" s="19">
        <v>0</v>
      </c>
      <c r="DF15" s="19">
        <v>7</v>
      </c>
      <c r="DG15" s="19">
        <v>18</v>
      </c>
      <c r="DH15" s="19">
        <v>0</v>
      </c>
      <c r="DI15" s="19">
        <v>0</v>
      </c>
      <c r="DJ15" s="19">
        <v>36</v>
      </c>
      <c r="DK15" s="19">
        <v>36</v>
      </c>
      <c r="DL15" s="19">
        <v>0</v>
      </c>
      <c r="DM15" s="19">
        <v>0</v>
      </c>
      <c r="DN15" s="19">
        <v>14</v>
      </c>
      <c r="DO15" s="19">
        <v>5</v>
      </c>
      <c r="DP15" s="19">
        <v>0</v>
      </c>
      <c r="DQ15" s="19">
        <v>0</v>
      </c>
      <c r="DR15" s="19">
        <v>97</v>
      </c>
      <c r="DS15" s="19">
        <v>1</v>
      </c>
      <c r="DT15" s="19">
        <v>3</v>
      </c>
      <c r="DU15" s="19">
        <v>0</v>
      </c>
      <c r="DV15" s="19">
        <v>67</v>
      </c>
      <c r="DW15" s="19">
        <v>2</v>
      </c>
      <c r="DX15" s="19">
        <v>12</v>
      </c>
      <c r="DY15" s="19">
        <v>19</v>
      </c>
      <c r="DZ15" s="19">
        <v>43</v>
      </c>
      <c r="EA15" s="19">
        <v>25</v>
      </c>
      <c r="EB15" s="19">
        <v>4</v>
      </c>
      <c r="EC15" s="19">
        <v>48</v>
      </c>
      <c r="ED15" s="19">
        <v>10</v>
      </c>
      <c r="EE15" s="19">
        <v>37</v>
      </c>
      <c r="EF15" s="19">
        <v>9</v>
      </c>
      <c r="EG15" s="19">
        <v>0</v>
      </c>
      <c r="EH15" s="19">
        <v>19</v>
      </c>
      <c r="EI15" s="19">
        <v>0</v>
      </c>
      <c r="EJ15" s="19">
        <v>13</v>
      </c>
      <c r="EK15" s="19">
        <v>0</v>
      </c>
      <c r="EL15" s="19">
        <v>0</v>
      </c>
      <c r="EM15" s="19">
        <v>1</v>
      </c>
      <c r="EN15" s="19">
        <v>15</v>
      </c>
      <c r="EO15" s="19">
        <v>22</v>
      </c>
      <c r="EP15" s="19">
        <v>16</v>
      </c>
      <c r="EQ15" s="19">
        <v>26</v>
      </c>
      <c r="ER15" s="19">
        <v>106</v>
      </c>
      <c r="ES15" s="29">
        <f t="shared" si="7"/>
        <v>469</v>
      </c>
      <c r="ET15" s="29">
        <f t="shared" si="8"/>
        <v>612</v>
      </c>
      <c r="EU15" s="26">
        <f t="shared" si="10"/>
        <v>1081</v>
      </c>
      <c r="EV15" s="19">
        <v>60</v>
      </c>
      <c r="EW15" s="19">
        <v>0</v>
      </c>
      <c r="EX15" s="19">
        <v>36</v>
      </c>
      <c r="EY15" s="19">
        <v>0</v>
      </c>
      <c r="EZ15" s="19">
        <v>0</v>
      </c>
      <c r="FA15" s="19">
        <v>15</v>
      </c>
      <c r="FB15" s="19">
        <v>0</v>
      </c>
      <c r="FC15" s="19">
        <v>24</v>
      </c>
      <c r="FD15" s="19">
        <v>0</v>
      </c>
      <c r="FE15" s="19">
        <v>91</v>
      </c>
      <c r="FF15" s="19">
        <v>20</v>
      </c>
      <c r="FG15" s="19">
        <v>0</v>
      </c>
      <c r="FH15" s="19">
        <v>61</v>
      </c>
      <c r="FI15" s="19">
        <v>0</v>
      </c>
      <c r="FJ15" s="19">
        <v>2</v>
      </c>
      <c r="FK15" s="19">
        <v>0</v>
      </c>
      <c r="FL15" s="19">
        <v>0</v>
      </c>
      <c r="FM15" s="19">
        <v>0</v>
      </c>
      <c r="FN15" s="19">
        <v>0</v>
      </c>
      <c r="FO15" s="19">
        <v>34</v>
      </c>
      <c r="FP15" s="19">
        <v>66</v>
      </c>
      <c r="FQ15" s="19">
        <v>0</v>
      </c>
      <c r="FR15" s="19">
        <v>20</v>
      </c>
      <c r="FS15" s="19">
        <v>0</v>
      </c>
      <c r="FT15" s="19">
        <v>0</v>
      </c>
      <c r="FU15" s="19">
        <v>27</v>
      </c>
      <c r="FV15" s="19">
        <v>0</v>
      </c>
      <c r="FW15" s="19">
        <v>3</v>
      </c>
      <c r="FX15" s="19">
        <v>0</v>
      </c>
      <c r="FY15" s="19">
        <v>18</v>
      </c>
      <c r="FZ15" s="19">
        <v>0</v>
      </c>
      <c r="GA15" s="19">
        <v>0</v>
      </c>
      <c r="GB15" s="19">
        <v>0</v>
      </c>
      <c r="GC15" s="19">
        <v>0</v>
      </c>
      <c r="GD15" s="19">
        <v>47</v>
      </c>
      <c r="GE15" s="19">
        <v>0</v>
      </c>
      <c r="GF15" s="19">
        <v>0</v>
      </c>
      <c r="GG15" s="19">
        <v>0</v>
      </c>
      <c r="GH15" s="19">
        <v>43</v>
      </c>
      <c r="GI15" s="19">
        <v>0</v>
      </c>
      <c r="GJ15" s="19">
        <v>0</v>
      </c>
      <c r="GK15" s="19">
        <v>0</v>
      </c>
      <c r="GL15" s="19">
        <v>78</v>
      </c>
      <c r="GM15" s="19">
        <v>0</v>
      </c>
      <c r="GN15" s="19">
        <v>0</v>
      </c>
      <c r="GO15" s="19">
        <v>35</v>
      </c>
      <c r="GP15" s="19">
        <v>0</v>
      </c>
      <c r="GQ15" s="19">
        <v>1</v>
      </c>
      <c r="GR15" s="19">
        <v>0</v>
      </c>
      <c r="GS15" s="19">
        <v>0</v>
      </c>
      <c r="GT15" s="19">
        <v>0</v>
      </c>
      <c r="GU15" s="19">
        <v>0</v>
      </c>
      <c r="GV15" s="19">
        <v>0</v>
      </c>
      <c r="GW15" s="19">
        <v>0</v>
      </c>
      <c r="GX15" s="19">
        <v>10</v>
      </c>
      <c r="GY15" s="19">
        <v>0</v>
      </c>
      <c r="GZ15" s="19">
        <v>0</v>
      </c>
      <c r="HA15" s="19">
        <v>0</v>
      </c>
      <c r="HB15" s="19">
        <v>0</v>
      </c>
      <c r="HC15" s="19">
        <v>0</v>
      </c>
      <c r="HD15" s="19">
        <v>0</v>
      </c>
      <c r="HE15" s="19">
        <v>0</v>
      </c>
      <c r="HF15" s="19">
        <v>0</v>
      </c>
      <c r="HG15" s="19">
        <v>0</v>
      </c>
      <c r="HH15" s="19">
        <v>0</v>
      </c>
      <c r="HI15" s="19">
        <v>0</v>
      </c>
      <c r="HJ15" s="19">
        <v>0</v>
      </c>
      <c r="HK15" s="19">
        <v>0</v>
      </c>
      <c r="HL15" s="19">
        <v>0</v>
      </c>
      <c r="HM15" s="19">
        <v>3</v>
      </c>
      <c r="HN15" s="19">
        <v>15</v>
      </c>
      <c r="HO15" s="19">
        <v>0</v>
      </c>
      <c r="HP15" s="19">
        <v>3</v>
      </c>
      <c r="HQ15" s="19">
        <v>0</v>
      </c>
      <c r="HR15" s="19">
        <v>43</v>
      </c>
      <c r="HS15" s="19">
        <v>0</v>
      </c>
      <c r="HT15" s="19">
        <v>51</v>
      </c>
      <c r="HU15" s="19">
        <v>0</v>
      </c>
      <c r="HV15" s="19">
        <v>0</v>
      </c>
      <c r="HW15" s="19">
        <v>51</v>
      </c>
      <c r="HX15" s="30">
        <f t="shared" si="6"/>
        <v>857</v>
      </c>
      <c r="HY15" s="31"/>
      <c r="HZ15" s="32">
        <v>85</v>
      </c>
      <c r="IA15" s="32">
        <v>6</v>
      </c>
      <c r="IB15" s="32">
        <v>0</v>
      </c>
      <c r="IC15" s="32">
        <v>88</v>
      </c>
      <c r="ID15" s="32">
        <v>1</v>
      </c>
      <c r="IE15" s="32">
        <v>49</v>
      </c>
      <c r="IF15" s="32">
        <v>24</v>
      </c>
      <c r="IG15" s="206">
        <f>SUM([1]Hoja1!$D$507:$D$539)</f>
        <v>191</v>
      </c>
      <c r="IH15" s="206"/>
      <c r="II15" s="33">
        <f t="shared" si="11"/>
        <v>444</v>
      </c>
    </row>
    <row r="16" spans="1:243" ht="30" customHeight="1" x14ac:dyDescent="0.25">
      <c r="A16" s="17" t="s">
        <v>236</v>
      </c>
      <c r="B16" s="18" t="s">
        <v>228</v>
      </c>
      <c r="C16" s="18">
        <v>71</v>
      </c>
      <c r="D16" s="19">
        <v>57</v>
      </c>
      <c r="E16" s="18">
        <v>64</v>
      </c>
      <c r="F16" s="19">
        <v>40</v>
      </c>
      <c r="G16" s="18">
        <v>50</v>
      </c>
      <c r="H16" s="19">
        <v>49</v>
      </c>
      <c r="I16" s="18">
        <v>134</v>
      </c>
      <c r="J16" s="18">
        <v>170</v>
      </c>
      <c r="K16" s="20">
        <f t="shared" si="0"/>
        <v>319</v>
      </c>
      <c r="L16" s="20">
        <f t="shared" si="0"/>
        <v>316</v>
      </c>
      <c r="M16" s="21">
        <f t="shared" si="1"/>
        <v>635</v>
      </c>
      <c r="N16" s="18">
        <v>56</v>
      </c>
      <c r="O16" s="22">
        <v>72</v>
      </c>
      <c r="P16" s="18">
        <v>94</v>
      </c>
      <c r="Q16" s="18">
        <v>65</v>
      </c>
      <c r="R16" s="18">
        <v>30</v>
      </c>
      <c r="S16" s="23">
        <v>29</v>
      </c>
      <c r="T16" s="22">
        <v>2</v>
      </c>
      <c r="U16" s="18">
        <v>1</v>
      </c>
      <c r="V16" s="18">
        <v>2</v>
      </c>
      <c r="W16" s="24">
        <v>2</v>
      </c>
      <c r="X16" s="25">
        <v>0</v>
      </c>
      <c r="Y16" s="18">
        <v>0</v>
      </c>
      <c r="Z16" s="18">
        <v>130</v>
      </c>
      <c r="AA16" s="22">
        <v>63</v>
      </c>
      <c r="AB16" s="18">
        <v>7</v>
      </c>
      <c r="AC16" s="22">
        <v>12</v>
      </c>
      <c r="AD16" s="18">
        <v>13</v>
      </c>
      <c r="AE16" s="18">
        <v>9</v>
      </c>
      <c r="AF16" s="20">
        <f t="shared" si="2"/>
        <v>334</v>
      </c>
      <c r="AG16" s="20">
        <f t="shared" si="2"/>
        <v>253</v>
      </c>
      <c r="AH16" s="26">
        <f t="shared" si="3"/>
        <v>587</v>
      </c>
      <c r="AI16" s="27">
        <v>0</v>
      </c>
      <c r="AJ16" s="27">
        <v>0</v>
      </c>
      <c r="AK16" s="27">
        <v>0</v>
      </c>
      <c r="AL16" s="27">
        <v>0</v>
      </c>
      <c r="AM16" s="19">
        <v>12</v>
      </c>
      <c r="AN16" s="19">
        <v>0</v>
      </c>
      <c r="AO16" s="19">
        <v>0</v>
      </c>
      <c r="AP16" s="19">
        <v>0</v>
      </c>
      <c r="AQ16" s="19">
        <v>5</v>
      </c>
      <c r="AR16" s="19">
        <v>0</v>
      </c>
      <c r="AS16" s="19">
        <v>13</v>
      </c>
      <c r="AT16" s="19">
        <v>0</v>
      </c>
      <c r="AU16" s="19">
        <v>0</v>
      </c>
      <c r="AV16" s="19">
        <v>0</v>
      </c>
      <c r="AW16" s="19">
        <v>7</v>
      </c>
      <c r="AX16" s="19">
        <v>0</v>
      </c>
      <c r="AY16" s="19">
        <v>0</v>
      </c>
      <c r="AZ16" s="19">
        <v>0</v>
      </c>
      <c r="BA16" s="19">
        <v>0</v>
      </c>
      <c r="BB16" s="19">
        <v>0</v>
      </c>
      <c r="BC16" s="19">
        <v>1</v>
      </c>
      <c r="BD16" s="19">
        <v>0</v>
      </c>
      <c r="BE16" s="19">
        <v>6</v>
      </c>
      <c r="BF16" s="19">
        <v>0</v>
      </c>
      <c r="BG16" s="19">
        <v>1</v>
      </c>
      <c r="BH16" s="19">
        <v>0</v>
      </c>
      <c r="BI16" s="19">
        <v>11</v>
      </c>
      <c r="BJ16" s="19">
        <v>0</v>
      </c>
      <c r="BK16" s="19">
        <v>1</v>
      </c>
      <c r="BL16" s="19">
        <v>0</v>
      </c>
      <c r="BM16" s="19">
        <v>0</v>
      </c>
      <c r="BN16" s="19">
        <v>0</v>
      </c>
      <c r="BO16" s="19">
        <v>0</v>
      </c>
      <c r="BP16" s="19">
        <v>0</v>
      </c>
      <c r="BQ16" s="19">
        <v>0</v>
      </c>
      <c r="BR16" s="19">
        <v>0</v>
      </c>
      <c r="BS16" s="19">
        <v>0</v>
      </c>
      <c r="BT16" s="19">
        <v>0</v>
      </c>
      <c r="BU16" s="19">
        <v>24</v>
      </c>
      <c r="BV16" s="19">
        <v>0</v>
      </c>
      <c r="BW16" s="19">
        <v>0</v>
      </c>
      <c r="BX16" s="19">
        <v>0</v>
      </c>
      <c r="BY16" s="19">
        <v>26</v>
      </c>
      <c r="BZ16" s="19">
        <v>0</v>
      </c>
      <c r="CA16" s="19">
        <v>4</v>
      </c>
      <c r="CB16" s="19">
        <v>0</v>
      </c>
      <c r="CC16" s="19">
        <v>0</v>
      </c>
      <c r="CD16" s="19">
        <v>0</v>
      </c>
      <c r="CE16" s="19">
        <v>0</v>
      </c>
      <c r="CF16" s="19">
        <v>0</v>
      </c>
      <c r="CG16" s="28">
        <f t="shared" si="4"/>
        <v>111</v>
      </c>
      <c r="CH16" s="29">
        <f t="shared" si="5"/>
        <v>0</v>
      </c>
      <c r="CI16" s="19">
        <v>0</v>
      </c>
      <c r="CJ16" s="19">
        <v>3</v>
      </c>
      <c r="CK16" s="19">
        <v>0</v>
      </c>
      <c r="CL16" s="19">
        <v>0</v>
      </c>
      <c r="CM16" s="19">
        <v>15</v>
      </c>
      <c r="CN16" s="19">
        <v>0</v>
      </c>
      <c r="CO16" s="19">
        <v>0</v>
      </c>
      <c r="CP16" s="19">
        <v>0</v>
      </c>
      <c r="CQ16" s="19">
        <v>0</v>
      </c>
      <c r="CR16" s="19">
        <v>0</v>
      </c>
      <c r="CS16" s="19">
        <v>0</v>
      </c>
      <c r="CT16" s="19">
        <v>0</v>
      </c>
      <c r="CU16" s="19">
        <v>0</v>
      </c>
      <c r="CV16" s="19">
        <v>0</v>
      </c>
      <c r="CW16" s="19">
        <v>0</v>
      </c>
      <c r="CX16" s="19">
        <v>0</v>
      </c>
      <c r="CY16" s="19">
        <v>0</v>
      </c>
      <c r="CZ16" s="19">
        <v>2</v>
      </c>
      <c r="DA16" s="19">
        <v>1</v>
      </c>
      <c r="DB16" s="19">
        <v>0</v>
      </c>
      <c r="DC16" s="19">
        <v>0</v>
      </c>
      <c r="DD16" s="19">
        <v>0</v>
      </c>
      <c r="DE16" s="19">
        <v>0</v>
      </c>
      <c r="DF16" s="19">
        <v>29</v>
      </c>
      <c r="DG16" s="19">
        <v>51</v>
      </c>
      <c r="DH16" s="19">
        <v>73</v>
      </c>
      <c r="DI16" s="19">
        <v>89</v>
      </c>
      <c r="DJ16" s="19">
        <v>0</v>
      </c>
      <c r="DK16" s="19">
        <v>0</v>
      </c>
      <c r="DL16" s="19">
        <v>0</v>
      </c>
      <c r="DM16" s="19">
        <v>0</v>
      </c>
      <c r="DN16" s="19">
        <v>10</v>
      </c>
      <c r="DO16" s="19">
        <v>0</v>
      </c>
      <c r="DP16" s="19">
        <v>0</v>
      </c>
      <c r="DQ16" s="19">
        <v>0</v>
      </c>
      <c r="DR16" s="19">
        <v>16</v>
      </c>
      <c r="DS16" s="19">
        <v>32</v>
      </c>
      <c r="DT16" s="19">
        <v>5</v>
      </c>
      <c r="DU16" s="19">
        <v>34</v>
      </c>
      <c r="DV16" s="19">
        <v>12</v>
      </c>
      <c r="DW16" s="19">
        <v>0</v>
      </c>
      <c r="DX16" s="19">
        <v>7</v>
      </c>
      <c r="DY16" s="19">
        <v>11</v>
      </c>
      <c r="DZ16" s="19">
        <v>34</v>
      </c>
      <c r="EA16" s="19">
        <v>1</v>
      </c>
      <c r="EB16" s="19">
        <v>0</v>
      </c>
      <c r="EC16" s="19">
        <v>1</v>
      </c>
      <c r="ED16" s="19">
        <v>0</v>
      </c>
      <c r="EE16" s="19">
        <v>0</v>
      </c>
      <c r="EF16" s="19">
        <v>0</v>
      </c>
      <c r="EG16" s="19">
        <v>0</v>
      </c>
      <c r="EH16" s="19">
        <v>0</v>
      </c>
      <c r="EI16" s="19">
        <v>1</v>
      </c>
      <c r="EJ16" s="19">
        <v>7</v>
      </c>
      <c r="EK16" s="19">
        <v>16</v>
      </c>
      <c r="EL16" s="19">
        <v>4</v>
      </c>
      <c r="EM16" s="19">
        <v>0</v>
      </c>
      <c r="EN16" s="19">
        <v>26</v>
      </c>
      <c r="EO16" s="19">
        <v>20</v>
      </c>
      <c r="EP16" s="19">
        <v>4</v>
      </c>
      <c r="EQ16" s="19">
        <v>18</v>
      </c>
      <c r="ER16" s="19">
        <v>63</v>
      </c>
      <c r="ES16" s="29">
        <f t="shared" si="7"/>
        <v>272</v>
      </c>
      <c r="ET16" s="29">
        <f t="shared" si="8"/>
        <v>313</v>
      </c>
      <c r="EU16" s="26">
        <f t="shared" si="10"/>
        <v>585</v>
      </c>
      <c r="EV16" s="19">
        <v>1</v>
      </c>
      <c r="EW16" s="19">
        <v>0</v>
      </c>
      <c r="EX16" s="19">
        <v>0</v>
      </c>
      <c r="EY16" s="19">
        <v>0</v>
      </c>
      <c r="EZ16" s="19">
        <v>0</v>
      </c>
      <c r="FA16" s="19">
        <v>28</v>
      </c>
      <c r="FB16" s="19">
        <v>0</v>
      </c>
      <c r="FC16" s="19">
        <v>20</v>
      </c>
      <c r="FD16" s="19">
        <v>0</v>
      </c>
      <c r="FE16" s="19">
        <v>27</v>
      </c>
      <c r="FF16" s="19">
        <v>5</v>
      </c>
      <c r="FG16" s="19">
        <v>0</v>
      </c>
      <c r="FH16" s="19">
        <v>0</v>
      </c>
      <c r="FI16" s="19">
        <v>0</v>
      </c>
      <c r="FJ16" s="19">
        <v>0</v>
      </c>
      <c r="FK16" s="19">
        <v>0</v>
      </c>
      <c r="FL16" s="19">
        <v>0</v>
      </c>
      <c r="FM16" s="19">
        <v>0</v>
      </c>
      <c r="FN16" s="19">
        <v>0</v>
      </c>
      <c r="FO16" s="19">
        <v>71</v>
      </c>
      <c r="FP16" s="19">
        <v>7</v>
      </c>
      <c r="FQ16" s="19">
        <v>0</v>
      </c>
      <c r="FR16" s="19">
        <v>0</v>
      </c>
      <c r="FS16" s="19">
        <v>0</v>
      </c>
      <c r="FT16" s="19">
        <v>0</v>
      </c>
      <c r="FU16" s="19">
        <v>38</v>
      </c>
      <c r="FV16" s="19">
        <v>0</v>
      </c>
      <c r="FW16" s="19">
        <v>8</v>
      </c>
      <c r="FX16" s="19">
        <v>0</v>
      </c>
      <c r="FY16" s="19">
        <v>23</v>
      </c>
      <c r="FZ16" s="19">
        <v>0</v>
      </c>
      <c r="GA16" s="19">
        <v>0</v>
      </c>
      <c r="GB16" s="19">
        <v>0</v>
      </c>
      <c r="GC16" s="19">
        <v>3</v>
      </c>
      <c r="GD16" s="19">
        <v>0</v>
      </c>
      <c r="GE16" s="19">
        <v>0</v>
      </c>
      <c r="GF16" s="19">
        <v>0</v>
      </c>
      <c r="GG16" s="19">
        <v>0</v>
      </c>
      <c r="GH16" s="19">
        <v>154</v>
      </c>
      <c r="GI16" s="19">
        <v>0</v>
      </c>
      <c r="GJ16" s="19">
        <v>11</v>
      </c>
      <c r="GK16" s="19">
        <v>0</v>
      </c>
      <c r="GL16" s="19">
        <v>53</v>
      </c>
      <c r="GM16" s="19">
        <v>17</v>
      </c>
      <c r="GN16" s="19">
        <v>0</v>
      </c>
      <c r="GO16" s="19">
        <v>1</v>
      </c>
      <c r="GP16" s="19">
        <v>0</v>
      </c>
      <c r="GQ16" s="19">
        <v>1</v>
      </c>
      <c r="GR16" s="19">
        <v>0</v>
      </c>
      <c r="GS16" s="19">
        <v>1</v>
      </c>
      <c r="GT16" s="19">
        <v>0</v>
      </c>
      <c r="GU16" s="19">
        <v>0</v>
      </c>
      <c r="GV16" s="19">
        <v>0</v>
      </c>
      <c r="GW16" s="19">
        <v>0</v>
      </c>
      <c r="GX16" s="19">
        <v>18</v>
      </c>
      <c r="GY16" s="19">
        <v>0</v>
      </c>
      <c r="GZ16" s="19">
        <v>0</v>
      </c>
      <c r="HA16" s="19">
        <v>0</v>
      </c>
      <c r="HB16" s="19">
        <v>0</v>
      </c>
      <c r="HC16" s="19">
        <v>0</v>
      </c>
      <c r="HD16" s="19">
        <v>0</v>
      </c>
      <c r="HE16" s="19">
        <v>0</v>
      </c>
      <c r="HF16" s="19">
        <v>0</v>
      </c>
      <c r="HG16" s="19">
        <v>0</v>
      </c>
      <c r="HH16" s="19">
        <v>0</v>
      </c>
      <c r="HI16" s="19">
        <v>0</v>
      </c>
      <c r="HJ16" s="19">
        <v>0</v>
      </c>
      <c r="HK16" s="19">
        <v>10</v>
      </c>
      <c r="HL16" s="19">
        <v>0</v>
      </c>
      <c r="HM16" s="19">
        <v>3</v>
      </c>
      <c r="HN16" s="19">
        <v>8</v>
      </c>
      <c r="HO16" s="19">
        <v>0</v>
      </c>
      <c r="HP16" s="19">
        <v>0</v>
      </c>
      <c r="HQ16" s="19">
        <v>0</v>
      </c>
      <c r="HR16" s="19">
        <v>41</v>
      </c>
      <c r="HS16" s="19">
        <v>0</v>
      </c>
      <c r="HT16" s="19">
        <v>43</v>
      </c>
      <c r="HU16" s="19">
        <v>0</v>
      </c>
      <c r="HV16" s="19">
        <v>0</v>
      </c>
      <c r="HW16" s="19">
        <v>66</v>
      </c>
      <c r="HX16" s="30">
        <f t="shared" si="6"/>
        <v>658</v>
      </c>
      <c r="HY16" s="31"/>
      <c r="HZ16" s="32">
        <v>98</v>
      </c>
      <c r="IA16" s="32">
        <v>2</v>
      </c>
      <c r="IB16" s="34">
        <v>0</v>
      </c>
      <c r="IC16" s="32">
        <v>64</v>
      </c>
      <c r="ID16" s="32">
        <v>2</v>
      </c>
      <c r="IE16" s="32">
        <v>41</v>
      </c>
      <c r="IF16" s="32">
        <v>8</v>
      </c>
      <c r="IG16" s="206">
        <f>SUM([1]Hoja1!$D$649:$D$676)</f>
        <v>149</v>
      </c>
      <c r="IH16" s="206"/>
      <c r="II16" s="33">
        <f t="shared" si="11"/>
        <v>364</v>
      </c>
    </row>
    <row r="17" spans="1:243" ht="30" customHeight="1" x14ac:dyDescent="0.25">
      <c r="A17" s="17" t="s">
        <v>237</v>
      </c>
      <c r="B17" s="18" t="s">
        <v>228</v>
      </c>
      <c r="C17" s="18">
        <v>35</v>
      </c>
      <c r="D17" s="19">
        <v>41</v>
      </c>
      <c r="E17" s="18">
        <v>35</v>
      </c>
      <c r="F17" s="19">
        <v>15</v>
      </c>
      <c r="G17" s="18">
        <v>35</v>
      </c>
      <c r="H17" s="19">
        <v>21</v>
      </c>
      <c r="I17" s="18">
        <v>130</v>
      </c>
      <c r="J17" s="18">
        <v>35</v>
      </c>
      <c r="K17" s="20">
        <f t="shared" si="0"/>
        <v>235</v>
      </c>
      <c r="L17" s="20">
        <f t="shared" si="0"/>
        <v>112</v>
      </c>
      <c r="M17" s="21">
        <f t="shared" si="1"/>
        <v>347</v>
      </c>
      <c r="N17" s="18">
        <v>95</v>
      </c>
      <c r="O17" s="22">
        <v>61</v>
      </c>
      <c r="P17" s="18">
        <v>83</v>
      </c>
      <c r="Q17" s="18">
        <v>67</v>
      </c>
      <c r="R17" s="18">
        <v>11</v>
      </c>
      <c r="S17" s="23">
        <v>8</v>
      </c>
      <c r="T17" s="22">
        <v>0</v>
      </c>
      <c r="U17" s="18">
        <v>2</v>
      </c>
      <c r="V17" s="18">
        <v>0</v>
      </c>
      <c r="W17" s="24">
        <v>16</v>
      </c>
      <c r="X17" s="25">
        <v>0</v>
      </c>
      <c r="Y17" s="18">
        <v>0</v>
      </c>
      <c r="Z17" s="18">
        <v>131</v>
      </c>
      <c r="AA17" s="22">
        <v>98</v>
      </c>
      <c r="AB17" s="18">
        <v>12</v>
      </c>
      <c r="AC17" s="22">
        <v>4</v>
      </c>
      <c r="AD17" s="18">
        <v>13</v>
      </c>
      <c r="AE17" s="18">
        <v>15</v>
      </c>
      <c r="AF17" s="20">
        <f t="shared" si="2"/>
        <v>345</v>
      </c>
      <c r="AG17" s="20">
        <f t="shared" si="2"/>
        <v>271</v>
      </c>
      <c r="AH17" s="26">
        <f t="shared" si="3"/>
        <v>616</v>
      </c>
      <c r="AI17" s="27">
        <v>0</v>
      </c>
      <c r="AJ17" s="27">
        <v>0</v>
      </c>
      <c r="AK17" s="27">
        <v>0</v>
      </c>
      <c r="AL17" s="27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12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19">
        <v>0</v>
      </c>
      <c r="AZ17" s="19">
        <v>0</v>
      </c>
      <c r="BA17" s="19">
        <v>0</v>
      </c>
      <c r="BB17" s="19">
        <v>0</v>
      </c>
      <c r="BC17" s="19">
        <v>6</v>
      </c>
      <c r="BD17" s="19">
        <v>0</v>
      </c>
      <c r="BE17" s="19">
        <v>0</v>
      </c>
      <c r="BF17" s="19">
        <v>0</v>
      </c>
      <c r="BG17" s="19">
        <v>5</v>
      </c>
      <c r="BH17" s="19">
        <v>0</v>
      </c>
      <c r="BI17" s="19">
        <v>0</v>
      </c>
      <c r="BJ17" s="19">
        <v>0</v>
      </c>
      <c r="BK17" s="19"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0</v>
      </c>
      <c r="BQ17" s="19">
        <v>0</v>
      </c>
      <c r="BR17" s="19">
        <v>0</v>
      </c>
      <c r="BS17" s="19">
        <v>3</v>
      </c>
      <c r="BT17" s="19">
        <v>0</v>
      </c>
      <c r="BU17" s="19">
        <v>1</v>
      </c>
      <c r="BV17" s="19">
        <v>0</v>
      </c>
      <c r="BW17" s="19">
        <v>0</v>
      </c>
      <c r="BX17" s="19">
        <v>0</v>
      </c>
      <c r="BY17" s="19">
        <v>0</v>
      </c>
      <c r="BZ17" s="19">
        <v>0</v>
      </c>
      <c r="CA17" s="19">
        <v>2</v>
      </c>
      <c r="CB17" s="19">
        <v>0</v>
      </c>
      <c r="CC17" s="19">
        <v>0</v>
      </c>
      <c r="CD17" s="19">
        <v>0</v>
      </c>
      <c r="CE17" s="19">
        <v>0</v>
      </c>
      <c r="CF17" s="19">
        <v>0</v>
      </c>
      <c r="CG17" s="28">
        <f t="shared" si="4"/>
        <v>29</v>
      </c>
      <c r="CH17" s="29">
        <f t="shared" si="5"/>
        <v>0</v>
      </c>
      <c r="CI17" s="19">
        <v>7</v>
      </c>
      <c r="CJ17" s="19">
        <v>0</v>
      </c>
      <c r="CK17" s="19">
        <v>0</v>
      </c>
      <c r="CL17" s="19">
        <v>0</v>
      </c>
      <c r="CM17" s="19">
        <v>31</v>
      </c>
      <c r="CN17" s="19">
        <v>0</v>
      </c>
      <c r="CO17" s="19">
        <v>46</v>
      </c>
      <c r="CP17" s="19">
        <v>34</v>
      </c>
      <c r="CQ17" s="19">
        <v>0</v>
      </c>
      <c r="CR17" s="19">
        <v>15</v>
      </c>
      <c r="CS17" s="19">
        <v>15</v>
      </c>
      <c r="CT17" s="19">
        <v>41</v>
      </c>
      <c r="CU17" s="19">
        <v>64</v>
      </c>
      <c r="CV17" s="19">
        <v>1</v>
      </c>
      <c r="CW17" s="19">
        <v>49</v>
      </c>
      <c r="CX17" s="19">
        <v>0</v>
      </c>
      <c r="CY17" s="19">
        <v>0</v>
      </c>
      <c r="CZ17" s="19">
        <v>4</v>
      </c>
      <c r="DA17" s="19">
        <v>65</v>
      </c>
      <c r="DB17" s="19">
        <v>10</v>
      </c>
      <c r="DC17" s="19">
        <v>2</v>
      </c>
      <c r="DD17" s="19">
        <v>0</v>
      </c>
      <c r="DE17" s="19">
        <v>3</v>
      </c>
      <c r="DF17" s="19">
        <v>16</v>
      </c>
      <c r="DG17" s="19">
        <v>11</v>
      </c>
      <c r="DH17" s="19">
        <v>50</v>
      </c>
      <c r="DI17" s="19">
        <v>33</v>
      </c>
      <c r="DJ17" s="19">
        <v>2</v>
      </c>
      <c r="DK17" s="19">
        <v>3</v>
      </c>
      <c r="DL17" s="19">
        <v>17</v>
      </c>
      <c r="DM17" s="19">
        <v>19</v>
      </c>
      <c r="DN17" s="19">
        <v>4</v>
      </c>
      <c r="DO17" s="19">
        <v>4</v>
      </c>
      <c r="DP17" s="19">
        <v>0</v>
      </c>
      <c r="DQ17" s="19">
        <v>0</v>
      </c>
      <c r="DR17" s="19">
        <v>14</v>
      </c>
      <c r="DS17" s="19">
        <v>10</v>
      </c>
      <c r="DT17" s="19">
        <v>0</v>
      </c>
      <c r="DU17" s="19">
        <v>12</v>
      </c>
      <c r="DV17" s="19">
        <v>22</v>
      </c>
      <c r="DW17" s="19">
        <v>13</v>
      </c>
      <c r="DX17" s="19">
        <v>9</v>
      </c>
      <c r="DY17" s="19">
        <v>2</v>
      </c>
      <c r="DZ17" s="19">
        <v>23</v>
      </c>
      <c r="EA17" s="19">
        <v>5</v>
      </c>
      <c r="EB17" s="19">
        <v>0</v>
      </c>
      <c r="EC17" s="19">
        <v>5</v>
      </c>
      <c r="ED17" s="19">
        <v>0</v>
      </c>
      <c r="EE17" s="19">
        <v>39</v>
      </c>
      <c r="EF17" s="19">
        <v>13</v>
      </c>
      <c r="EG17" s="19">
        <v>94</v>
      </c>
      <c r="EH17" s="19">
        <v>69</v>
      </c>
      <c r="EI17" s="19">
        <v>0</v>
      </c>
      <c r="EJ17" s="19">
        <v>0</v>
      </c>
      <c r="EK17" s="19">
        <v>0</v>
      </c>
      <c r="EL17" s="19">
        <v>15</v>
      </c>
      <c r="EM17" s="19">
        <v>0</v>
      </c>
      <c r="EN17" s="19">
        <v>8</v>
      </c>
      <c r="EO17" s="19">
        <v>0</v>
      </c>
      <c r="EP17" s="19">
        <v>4</v>
      </c>
      <c r="EQ17" s="19">
        <v>0</v>
      </c>
      <c r="ER17" s="19">
        <v>98</v>
      </c>
      <c r="ES17" s="29">
        <f t="shared" si="7"/>
        <v>510</v>
      </c>
      <c r="ET17" s="29">
        <f t="shared" si="8"/>
        <v>491</v>
      </c>
      <c r="EU17" s="26">
        <f t="shared" si="10"/>
        <v>1001</v>
      </c>
      <c r="EV17" s="19">
        <v>4</v>
      </c>
      <c r="EW17" s="19">
        <v>0</v>
      </c>
      <c r="EX17" s="19">
        <v>1</v>
      </c>
      <c r="EY17" s="19">
        <v>0</v>
      </c>
      <c r="EZ17" s="19">
        <v>0</v>
      </c>
      <c r="FA17" s="19">
        <v>18</v>
      </c>
      <c r="FB17" s="19">
        <v>0</v>
      </c>
      <c r="FC17" s="19">
        <v>41</v>
      </c>
      <c r="FD17" s="19">
        <v>0</v>
      </c>
      <c r="FE17" s="19">
        <v>33</v>
      </c>
      <c r="FF17" s="19">
        <v>6</v>
      </c>
      <c r="FG17" s="19">
        <v>0</v>
      </c>
      <c r="FH17" s="19">
        <v>22</v>
      </c>
      <c r="FI17" s="19">
        <v>0</v>
      </c>
      <c r="FJ17" s="19">
        <v>0</v>
      </c>
      <c r="FK17" s="19">
        <v>0</v>
      </c>
      <c r="FL17" s="19">
        <v>0</v>
      </c>
      <c r="FM17" s="19">
        <v>0</v>
      </c>
      <c r="FN17" s="19">
        <v>0</v>
      </c>
      <c r="FO17" s="19">
        <v>15</v>
      </c>
      <c r="FP17" s="19">
        <v>144</v>
      </c>
      <c r="FQ17" s="19">
        <v>0</v>
      </c>
      <c r="FR17" s="19">
        <v>8</v>
      </c>
      <c r="FS17" s="19">
        <v>0</v>
      </c>
      <c r="FT17" s="19">
        <v>1</v>
      </c>
      <c r="FU17" s="19">
        <v>13</v>
      </c>
      <c r="FV17" s="19">
        <v>0</v>
      </c>
      <c r="FW17" s="19">
        <v>1</v>
      </c>
      <c r="FX17" s="19">
        <v>0</v>
      </c>
      <c r="FY17" s="19">
        <v>19</v>
      </c>
      <c r="FZ17" s="19">
        <v>0</v>
      </c>
      <c r="GA17" s="19">
        <v>5</v>
      </c>
      <c r="GB17" s="19">
        <v>0</v>
      </c>
      <c r="GC17" s="19">
        <v>0</v>
      </c>
      <c r="GD17" s="19">
        <v>20</v>
      </c>
      <c r="GE17" s="19">
        <v>0</v>
      </c>
      <c r="GF17" s="19">
        <v>3</v>
      </c>
      <c r="GG17" s="19">
        <v>0</v>
      </c>
      <c r="GH17" s="19">
        <v>20</v>
      </c>
      <c r="GI17" s="19">
        <v>0</v>
      </c>
      <c r="GJ17" s="19">
        <v>0</v>
      </c>
      <c r="GK17" s="19">
        <v>0</v>
      </c>
      <c r="GL17" s="19">
        <v>6</v>
      </c>
      <c r="GM17" s="19">
        <v>32</v>
      </c>
      <c r="GN17" s="19">
        <v>0</v>
      </c>
      <c r="GO17" s="19">
        <v>5</v>
      </c>
      <c r="GP17" s="19">
        <v>0</v>
      </c>
      <c r="GQ17" s="19">
        <v>3</v>
      </c>
      <c r="GR17" s="19">
        <v>0</v>
      </c>
      <c r="GS17" s="19">
        <v>8</v>
      </c>
      <c r="GT17" s="19">
        <v>0</v>
      </c>
      <c r="GU17" s="19">
        <v>0</v>
      </c>
      <c r="GV17" s="19">
        <v>22</v>
      </c>
      <c r="GW17" s="19">
        <v>0</v>
      </c>
      <c r="GX17" s="19">
        <v>27</v>
      </c>
      <c r="GY17" s="19">
        <v>0</v>
      </c>
      <c r="GZ17" s="19">
        <v>6</v>
      </c>
      <c r="HA17" s="19">
        <v>0</v>
      </c>
      <c r="HB17" s="19">
        <v>1</v>
      </c>
      <c r="HC17" s="19">
        <v>0</v>
      </c>
      <c r="HD17" s="19">
        <v>1</v>
      </c>
      <c r="HE17" s="19">
        <v>0</v>
      </c>
      <c r="HF17" s="19">
        <v>0</v>
      </c>
      <c r="HG17" s="19">
        <v>0</v>
      </c>
      <c r="HH17" s="19">
        <v>0</v>
      </c>
      <c r="HI17" s="19">
        <v>0</v>
      </c>
      <c r="HJ17" s="19">
        <v>0</v>
      </c>
      <c r="HK17" s="19">
        <v>0</v>
      </c>
      <c r="HL17" s="19">
        <v>0</v>
      </c>
      <c r="HM17" s="19">
        <v>0</v>
      </c>
      <c r="HN17" s="19">
        <v>2</v>
      </c>
      <c r="HO17" s="19">
        <v>0</v>
      </c>
      <c r="HP17" s="19">
        <v>0</v>
      </c>
      <c r="HQ17" s="19">
        <v>0</v>
      </c>
      <c r="HR17" s="19">
        <v>1</v>
      </c>
      <c r="HS17" s="19">
        <v>0</v>
      </c>
      <c r="HT17" s="19">
        <v>0</v>
      </c>
      <c r="HU17" s="19">
        <v>0</v>
      </c>
      <c r="HV17" s="19">
        <v>0</v>
      </c>
      <c r="HW17" s="19">
        <v>61</v>
      </c>
      <c r="HX17" s="30">
        <f t="shared" si="6"/>
        <v>549</v>
      </c>
      <c r="HY17" s="31"/>
      <c r="HZ17" s="32">
        <v>55</v>
      </c>
      <c r="IA17" s="32">
        <v>11</v>
      </c>
      <c r="IB17" s="32">
        <v>7</v>
      </c>
      <c r="IC17" s="32">
        <v>76</v>
      </c>
      <c r="ID17" s="32">
        <v>6</v>
      </c>
      <c r="IE17" s="32">
        <v>28</v>
      </c>
      <c r="IF17" s="32">
        <v>21</v>
      </c>
      <c r="IG17" s="206">
        <f>SUM([1]Hoja1!$D$1082:$D$1111)</f>
        <v>181</v>
      </c>
      <c r="IH17" s="206"/>
      <c r="II17" s="33">
        <f t="shared" si="11"/>
        <v>385</v>
      </c>
    </row>
    <row r="18" spans="1:243" ht="30" customHeight="1" x14ac:dyDescent="0.25">
      <c r="A18" s="17" t="s">
        <v>238</v>
      </c>
      <c r="B18" s="18" t="s">
        <v>228</v>
      </c>
      <c r="C18" s="18">
        <v>107</v>
      </c>
      <c r="D18" s="19">
        <v>99</v>
      </c>
      <c r="E18" s="18">
        <v>77</v>
      </c>
      <c r="F18" s="19">
        <v>96</v>
      </c>
      <c r="G18" s="18">
        <v>123</v>
      </c>
      <c r="H18" s="19">
        <v>93</v>
      </c>
      <c r="I18" s="18">
        <v>310</v>
      </c>
      <c r="J18" s="18">
        <v>144</v>
      </c>
      <c r="K18" s="20">
        <f t="shared" si="0"/>
        <v>617</v>
      </c>
      <c r="L18" s="20">
        <f t="shared" si="0"/>
        <v>432</v>
      </c>
      <c r="M18" s="21">
        <f t="shared" si="1"/>
        <v>1049</v>
      </c>
      <c r="N18" s="18">
        <v>119</v>
      </c>
      <c r="O18" s="22">
        <v>99</v>
      </c>
      <c r="P18" s="18">
        <v>211</v>
      </c>
      <c r="Q18" s="18">
        <v>206</v>
      </c>
      <c r="R18" s="18">
        <v>28</v>
      </c>
      <c r="S18" s="23">
        <v>38</v>
      </c>
      <c r="T18" s="22">
        <v>7</v>
      </c>
      <c r="U18" s="18">
        <v>3</v>
      </c>
      <c r="V18" s="18">
        <v>1</v>
      </c>
      <c r="W18" s="24">
        <v>19</v>
      </c>
      <c r="X18" s="25">
        <v>0</v>
      </c>
      <c r="Y18" s="18">
        <v>1</v>
      </c>
      <c r="Z18" s="18">
        <v>238</v>
      </c>
      <c r="AA18" s="22">
        <v>167</v>
      </c>
      <c r="AB18" s="18">
        <v>21</v>
      </c>
      <c r="AC18" s="22">
        <v>9</v>
      </c>
      <c r="AD18" s="18">
        <v>32</v>
      </c>
      <c r="AE18" s="18">
        <v>32</v>
      </c>
      <c r="AF18" s="20">
        <f t="shared" si="2"/>
        <v>657</v>
      </c>
      <c r="AG18" s="20">
        <f t="shared" si="2"/>
        <v>574</v>
      </c>
      <c r="AH18" s="26">
        <f t="shared" si="3"/>
        <v>1231</v>
      </c>
      <c r="AI18" s="27">
        <v>0</v>
      </c>
      <c r="AJ18" s="27">
        <v>0</v>
      </c>
      <c r="AK18" s="27">
        <v>0</v>
      </c>
      <c r="AL18" s="27">
        <v>0</v>
      </c>
      <c r="AM18" s="19">
        <v>87</v>
      </c>
      <c r="AN18" s="19">
        <v>0</v>
      </c>
      <c r="AO18" s="19">
        <v>0</v>
      </c>
      <c r="AP18" s="19">
        <v>0</v>
      </c>
      <c r="AQ18" s="19">
        <v>26</v>
      </c>
      <c r="AR18" s="19">
        <v>0</v>
      </c>
      <c r="AS18" s="19">
        <v>56</v>
      </c>
      <c r="AT18" s="19">
        <v>0</v>
      </c>
      <c r="AU18" s="19">
        <v>0</v>
      </c>
      <c r="AV18" s="19">
        <v>0</v>
      </c>
      <c r="AW18" s="19">
        <v>4</v>
      </c>
      <c r="AX18" s="19">
        <v>0</v>
      </c>
      <c r="AY18" s="19">
        <v>40</v>
      </c>
      <c r="AZ18" s="19">
        <v>0</v>
      </c>
      <c r="BA18" s="19">
        <v>0</v>
      </c>
      <c r="BB18" s="19">
        <v>0</v>
      </c>
      <c r="BC18" s="19">
        <v>5</v>
      </c>
      <c r="BD18" s="19">
        <v>0</v>
      </c>
      <c r="BE18" s="19">
        <v>26</v>
      </c>
      <c r="BF18" s="19">
        <v>0</v>
      </c>
      <c r="BG18" s="19">
        <v>0</v>
      </c>
      <c r="BH18" s="19">
        <v>0</v>
      </c>
      <c r="BI18" s="19">
        <v>0</v>
      </c>
      <c r="BJ18" s="19">
        <v>0</v>
      </c>
      <c r="BK18" s="19">
        <v>0</v>
      </c>
      <c r="BL18" s="19">
        <v>0</v>
      </c>
      <c r="BM18" s="19">
        <v>0</v>
      </c>
      <c r="BN18" s="19">
        <v>0</v>
      </c>
      <c r="BO18" s="19">
        <v>0</v>
      </c>
      <c r="BP18" s="19">
        <v>0</v>
      </c>
      <c r="BQ18" s="19">
        <v>0</v>
      </c>
      <c r="BR18" s="19">
        <v>0</v>
      </c>
      <c r="BS18" s="19">
        <v>13</v>
      </c>
      <c r="BT18" s="19">
        <v>0</v>
      </c>
      <c r="BU18" s="19">
        <v>3</v>
      </c>
      <c r="BV18" s="19">
        <v>0</v>
      </c>
      <c r="BW18" s="19">
        <v>12</v>
      </c>
      <c r="BX18" s="19">
        <v>0</v>
      </c>
      <c r="BY18" s="19">
        <v>0</v>
      </c>
      <c r="BZ18" s="19">
        <v>0</v>
      </c>
      <c r="CA18" s="19">
        <v>9</v>
      </c>
      <c r="CB18" s="19">
        <v>0</v>
      </c>
      <c r="CC18" s="19">
        <v>0</v>
      </c>
      <c r="CD18" s="19">
        <v>0</v>
      </c>
      <c r="CE18" s="19">
        <v>0</v>
      </c>
      <c r="CF18" s="19">
        <v>0</v>
      </c>
      <c r="CG18" s="28">
        <f t="shared" si="4"/>
        <v>281</v>
      </c>
      <c r="CH18" s="29">
        <f t="shared" si="5"/>
        <v>0</v>
      </c>
      <c r="CI18" s="19">
        <v>0</v>
      </c>
      <c r="CJ18" s="19">
        <v>2</v>
      </c>
      <c r="CK18" s="19">
        <v>0</v>
      </c>
      <c r="CL18" s="19">
        <v>0</v>
      </c>
      <c r="CM18" s="19">
        <v>28</v>
      </c>
      <c r="CN18" s="19">
        <v>6</v>
      </c>
      <c r="CO18" s="19">
        <v>8</v>
      </c>
      <c r="CP18" s="19">
        <v>37</v>
      </c>
      <c r="CQ18" s="19">
        <v>0</v>
      </c>
      <c r="CR18" s="19">
        <v>166</v>
      </c>
      <c r="CS18" s="19">
        <v>12</v>
      </c>
      <c r="CT18" s="19">
        <v>214</v>
      </c>
      <c r="CU18" s="19">
        <v>244</v>
      </c>
      <c r="CV18" s="19">
        <v>12</v>
      </c>
      <c r="CW18" s="19">
        <v>113</v>
      </c>
      <c r="CX18" s="19">
        <v>8</v>
      </c>
      <c r="CY18" s="19">
        <v>0</v>
      </c>
      <c r="CZ18" s="19">
        <v>17</v>
      </c>
      <c r="DA18" s="19">
        <v>19</v>
      </c>
      <c r="DB18" s="19">
        <v>1</v>
      </c>
      <c r="DC18" s="19">
        <v>0</v>
      </c>
      <c r="DD18" s="19">
        <v>3</v>
      </c>
      <c r="DE18" s="19">
        <v>0</v>
      </c>
      <c r="DF18" s="19">
        <v>41</v>
      </c>
      <c r="DG18" s="19">
        <v>20</v>
      </c>
      <c r="DH18" s="19">
        <v>4</v>
      </c>
      <c r="DI18" s="19">
        <v>0</v>
      </c>
      <c r="DJ18" s="19">
        <v>15</v>
      </c>
      <c r="DK18" s="19">
        <v>7</v>
      </c>
      <c r="DL18" s="19">
        <v>0</v>
      </c>
      <c r="DM18" s="19">
        <v>0</v>
      </c>
      <c r="DN18" s="19">
        <v>61</v>
      </c>
      <c r="DO18" s="19">
        <v>140</v>
      </c>
      <c r="DP18" s="19">
        <v>0</v>
      </c>
      <c r="DQ18" s="19">
        <v>1</v>
      </c>
      <c r="DR18" s="19">
        <v>88</v>
      </c>
      <c r="DS18" s="19">
        <v>11</v>
      </c>
      <c r="DT18" s="19">
        <v>1</v>
      </c>
      <c r="DU18" s="19">
        <v>14</v>
      </c>
      <c r="DV18" s="19">
        <v>87</v>
      </c>
      <c r="DW18" s="19">
        <v>33</v>
      </c>
      <c r="DX18" s="19">
        <v>15</v>
      </c>
      <c r="DY18" s="19">
        <v>35</v>
      </c>
      <c r="DZ18" s="19">
        <v>76</v>
      </c>
      <c r="EA18" s="19">
        <v>14</v>
      </c>
      <c r="EB18" s="19">
        <v>0</v>
      </c>
      <c r="EC18" s="19">
        <v>6</v>
      </c>
      <c r="ED18" s="19">
        <v>0</v>
      </c>
      <c r="EE18" s="19">
        <v>44</v>
      </c>
      <c r="EF18" s="19">
        <v>32</v>
      </c>
      <c r="EG18" s="19">
        <v>65</v>
      </c>
      <c r="EH18" s="19">
        <v>26</v>
      </c>
      <c r="EI18" s="19">
        <v>35</v>
      </c>
      <c r="EJ18" s="19">
        <v>17</v>
      </c>
      <c r="EK18" s="19">
        <v>13</v>
      </c>
      <c r="EL18" s="19">
        <v>18</v>
      </c>
      <c r="EM18" s="19">
        <v>23</v>
      </c>
      <c r="EN18" s="19">
        <v>94</v>
      </c>
      <c r="EO18" s="19">
        <v>37</v>
      </c>
      <c r="EP18" s="19">
        <v>76</v>
      </c>
      <c r="EQ18" s="19">
        <v>107</v>
      </c>
      <c r="ER18" s="19">
        <v>167</v>
      </c>
      <c r="ES18" s="29">
        <f t="shared" si="7"/>
        <v>1144</v>
      </c>
      <c r="ET18" s="29">
        <f t="shared" si="8"/>
        <v>1169</v>
      </c>
      <c r="EU18" s="26">
        <f t="shared" si="10"/>
        <v>2313</v>
      </c>
      <c r="EV18" s="19">
        <v>17</v>
      </c>
      <c r="EW18" s="19">
        <v>0</v>
      </c>
      <c r="EX18" s="19">
        <v>0</v>
      </c>
      <c r="EY18" s="19">
        <v>0</v>
      </c>
      <c r="EZ18" s="19">
        <v>2</v>
      </c>
      <c r="FA18" s="19">
        <v>28</v>
      </c>
      <c r="FB18" s="19">
        <v>0</v>
      </c>
      <c r="FC18" s="19">
        <v>32</v>
      </c>
      <c r="FD18" s="19">
        <v>0</v>
      </c>
      <c r="FE18" s="19">
        <v>62</v>
      </c>
      <c r="FF18" s="19">
        <v>94</v>
      </c>
      <c r="FG18" s="19">
        <v>0</v>
      </c>
      <c r="FH18" s="19">
        <v>177</v>
      </c>
      <c r="FI18" s="19">
        <v>0</v>
      </c>
      <c r="FJ18" s="19">
        <v>0</v>
      </c>
      <c r="FK18" s="19">
        <v>0</v>
      </c>
      <c r="FL18" s="19">
        <v>0</v>
      </c>
      <c r="FM18" s="19">
        <v>0</v>
      </c>
      <c r="FN18" s="19">
        <v>0</v>
      </c>
      <c r="FO18" s="19">
        <v>17</v>
      </c>
      <c r="FP18" s="19">
        <v>151</v>
      </c>
      <c r="FQ18" s="19">
        <v>0</v>
      </c>
      <c r="FR18" s="19">
        <v>62</v>
      </c>
      <c r="FS18" s="19">
        <v>0</v>
      </c>
      <c r="FT18" s="19">
        <v>0</v>
      </c>
      <c r="FU18" s="19">
        <v>66</v>
      </c>
      <c r="FV18" s="19">
        <v>0</v>
      </c>
      <c r="FW18" s="19">
        <v>40</v>
      </c>
      <c r="FX18" s="19">
        <v>0</v>
      </c>
      <c r="FY18" s="19">
        <v>8</v>
      </c>
      <c r="FZ18" s="19">
        <v>0</v>
      </c>
      <c r="GA18" s="19">
        <v>18</v>
      </c>
      <c r="GB18" s="19">
        <v>0</v>
      </c>
      <c r="GC18" s="19">
        <v>0</v>
      </c>
      <c r="GD18" s="19">
        <v>36</v>
      </c>
      <c r="GE18" s="19">
        <v>0</v>
      </c>
      <c r="GF18" s="19">
        <v>5</v>
      </c>
      <c r="GG18" s="19">
        <v>0</v>
      </c>
      <c r="GH18" s="19">
        <v>170</v>
      </c>
      <c r="GI18" s="19">
        <v>0</v>
      </c>
      <c r="GJ18" s="19">
        <v>34</v>
      </c>
      <c r="GK18" s="19">
        <v>0</v>
      </c>
      <c r="GL18" s="19">
        <v>63</v>
      </c>
      <c r="GM18" s="19">
        <v>8</v>
      </c>
      <c r="GN18" s="19">
        <v>0</v>
      </c>
      <c r="GO18" s="19">
        <v>110</v>
      </c>
      <c r="GP18" s="19">
        <v>0</v>
      </c>
      <c r="GQ18" s="19">
        <v>14</v>
      </c>
      <c r="GR18" s="19">
        <v>0</v>
      </c>
      <c r="GS18" s="19">
        <v>77</v>
      </c>
      <c r="GT18" s="19">
        <v>0</v>
      </c>
      <c r="GU18" s="19">
        <v>5</v>
      </c>
      <c r="GV18" s="19">
        <v>23</v>
      </c>
      <c r="GW18" s="19">
        <v>0</v>
      </c>
      <c r="GX18" s="19">
        <v>118</v>
      </c>
      <c r="GY18" s="19">
        <v>0</v>
      </c>
      <c r="GZ18" s="19">
        <v>29</v>
      </c>
      <c r="HA18" s="19">
        <v>0</v>
      </c>
      <c r="HB18" s="19">
        <v>4</v>
      </c>
      <c r="HC18" s="19">
        <v>0</v>
      </c>
      <c r="HD18" s="19">
        <v>1</v>
      </c>
      <c r="HE18" s="19">
        <v>0</v>
      </c>
      <c r="HF18" s="19">
        <v>0</v>
      </c>
      <c r="HG18" s="19">
        <v>0</v>
      </c>
      <c r="HH18" s="19">
        <v>0</v>
      </c>
      <c r="HI18" s="19">
        <v>2</v>
      </c>
      <c r="HJ18" s="19">
        <v>0</v>
      </c>
      <c r="HK18" s="19">
        <v>0</v>
      </c>
      <c r="HL18" s="19">
        <v>0</v>
      </c>
      <c r="HM18" s="19">
        <v>19</v>
      </c>
      <c r="HN18" s="19">
        <v>56</v>
      </c>
      <c r="HO18" s="19">
        <v>0</v>
      </c>
      <c r="HP18" s="19">
        <v>0</v>
      </c>
      <c r="HQ18" s="19">
        <v>0</v>
      </c>
      <c r="HR18" s="19">
        <v>149</v>
      </c>
      <c r="HS18" s="19">
        <v>0</v>
      </c>
      <c r="HT18" s="19">
        <v>156</v>
      </c>
      <c r="HU18" s="19">
        <v>0</v>
      </c>
      <c r="HV18" s="19">
        <v>0</v>
      </c>
      <c r="HW18" s="19">
        <v>149</v>
      </c>
      <c r="HX18" s="30">
        <f t="shared" si="6"/>
        <v>2002</v>
      </c>
      <c r="HY18" s="31"/>
      <c r="HZ18" s="32">
        <v>168</v>
      </c>
      <c r="IA18" s="32">
        <v>22</v>
      </c>
      <c r="IB18" s="32">
        <v>7</v>
      </c>
      <c r="IC18" s="32">
        <v>143</v>
      </c>
      <c r="ID18" s="32">
        <v>15</v>
      </c>
      <c r="IE18" s="32">
        <v>113</v>
      </c>
      <c r="IF18" s="32">
        <v>72</v>
      </c>
      <c r="IG18" s="206">
        <f>SUM([1]Hoja1!$D$1122:$D$1150)</f>
        <v>317</v>
      </c>
      <c r="IH18" s="206"/>
      <c r="II18" s="33">
        <f t="shared" si="11"/>
        <v>857</v>
      </c>
    </row>
    <row r="19" spans="1:243" ht="30" customHeight="1" x14ac:dyDescent="0.25">
      <c r="A19" s="17" t="s">
        <v>239</v>
      </c>
      <c r="B19" s="18" t="s">
        <v>228</v>
      </c>
      <c r="C19" s="18">
        <v>89</v>
      </c>
      <c r="D19" s="19">
        <v>95</v>
      </c>
      <c r="E19" s="18">
        <v>49</v>
      </c>
      <c r="F19" s="19">
        <v>34</v>
      </c>
      <c r="G19" s="18">
        <v>83</v>
      </c>
      <c r="H19" s="19">
        <v>80</v>
      </c>
      <c r="I19" s="18">
        <v>235</v>
      </c>
      <c r="J19" s="18">
        <v>75</v>
      </c>
      <c r="K19" s="20">
        <f t="shared" si="0"/>
        <v>456</v>
      </c>
      <c r="L19" s="20">
        <f t="shared" si="0"/>
        <v>284</v>
      </c>
      <c r="M19" s="21">
        <f t="shared" si="1"/>
        <v>740</v>
      </c>
      <c r="N19" s="18">
        <v>91</v>
      </c>
      <c r="O19" s="22">
        <v>93</v>
      </c>
      <c r="P19" s="18">
        <v>190</v>
      </c>
      <c r="Q19" s="18">
        <v>165</v>
      </c>
      <c r="R19" s="18">
        <v>24</v>
      </c>
      <c r="S19" s="23">
        <v>13</v>
      </c>
      <c r="T19" s="22">
        <v>4</v>
      </c>
      <c r="U19" s="18">
        <v>1</v>
      </c>
      <c r="V19" s="18">
        <v>2</v>
      </c>
      <c r="W19" s="24">
        <v>13</v>
      </c>
      <c r="X19" s="25">
        <v>1</v>
      </c>
      <c r="Y19" s="18">
        <v>0</v>
      </c>
      <c r="Z19" s="18">
        <v>201</v>
      </c>
      <c r="AA19" s="22">
        <v>87</v>
      </c>
      <c r="AB19" s="18">
        <v>11</v>
      </c>
      <c r="AC19" s="22">
        <v>7</v>
      </c>
      <c r="AD19" s="18">
        <v>44</v>
      </c>
      <c r="AE19" s="18">
        <v>48</v>
      </c>
      <c r="AF19" s="20">
        <f t="shared" si="2"/>
        <v>568</v>
      </c>
      <c r="AG19" s="20">
        <f t="shared" si="2"/>
        <v>427</v>
      </c>
      <c r="AH19" s="26">
        <f t="shared" si="3"/>
        <v>995</v>
      </c>
      <c r="AI19" s="27">
        <v>0</v>
      </c>
      <c r="AJ19" s="27">
        <v>0</v>
      </c>
      <c r="AK19" s="27">
        <v>0</v>
      </c>
      <c r="AL19" s="27">
        <v>0</v>
      </c>
      <c r="AM19" s="19">
        <v>18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1</v>
      </c>
      <c r="AV19" s="19">
        <v>0</v>
      </c>
      <c r="AW19" s="19">
        <v>8</v>
      </c>
      <c r="AX19" s="19">
        <v>0</v>
      </c>
      <c r="AY19" s="19">
        <v>20</v>
      </c>
      <c r="AZ19" s="19">
        <v>0</v>
      </c>
      <c r="BA19" s="19">
        <v>0</v>
      </c>
      <c r="BB19" s="19">
        <v>0</v>
      </c>
      <c r="BC19" s="19">
        <v>4</v>
      </c>
      <c r="BD19" s="19">
        <v>0</v>
      </c>
      <c r="BE19" s="19">
        <v>34</v>
      </c>
      <c r="BF19" s="19">
        <v>0</v>
      </c>
      <c r="BG19" s="19">
        <v>0</v>
      </c>
      <c r="BH19" s="19">
        <v>0</v>
      </c>
      <c r="BI19" s="19">
        <v>54</v>
      </c>
      <c r="BJ19" s="19">
        <v>0</v>
      </c>
      <c r="BK19" s="19">
        <v>6</v>
      </c>
      <c r="BL19" s="19">
        <v>0</v>
      </c>
      <c r="BM19" s="19">
        <v>2</v>
      </c>
      <c r="BN19" s="19">
        <v>0</v>
      </c>
      <c r="BO19" s="19">
        <v>0</v>
      </c>
      <c r="BP19" s="19">
        <v>0</v>
      </c>
      <c r="BQ19" s="19">
        <v>33</v>
      </c>
      <c r="BR19" s="19">
        <v>0</v>
      </c>
      <c r="BV19" s="19">
        <v>0</v>
      </c>
      <c r="BW19" s="19">
        <v>24</v>
      </c>
      <c r="BX19" s="19">
        <v>0</v>
      </c>
      <c r="BY19" s="19">
        <v>0</v>
      </c>
      <c r="BZ19" s="19">
        <v>0</v>
      </c>
      <c r="CA19" s="19">
        <v>9</v>
      </c>
      <c r="CB19" s="19">
        <v>0</v>
      </c>
      <c r="CC19" s="19">
        <v>0</v>
      </c>
      <c r="CD19" s="19">
        <v>0</v>
      </c>
      <c r="CE19" s="19">
        <v>1</v>
      </c>
      <c r="CF19" s="19">
        <v>0</v>
      </c>
      <c r="CG19" s="28">
        <f>+SUM(AI19,AK19,AM19,AO19,AQ19,AS19,AU19,AW19,AY19,BA19,BC19,BE19,BG19,BI19,BK19,BM19,BO19,BQ19,'[2]RESUMEN CULTURA 2017-1'!C166,'[2]RESUMEN CULTURA 2017-1'!D166,BW19,BY19,CA19,CC19,CE19)</f>
        <v>234</v>
      </c>
      <c r="CH19" s="29" t="e">
        <f>+SUM(AN19,AP19,AR19,AT19,AV19,AX19,AZ19,BB19,BD19,BF19,BH19,BJ19,BL19,BN19,BP19,BR19,'[2]RESUMEN CULTURA 2017-1'!#REF!,BV19,BX19,BZ19,CF19)</f>
        <v>#REF!</v>
      </c>
      <c r="CI19" s="19">
        <v>159</v>
      </c>
      <c r="CJ19" s="19">
        <v>77</v>
      </c>
      <c r="CK19" s="19">
        <v>45</v>
      </c>
      <c r="CL19" s="19">
        <v>69</v>
      </c>
      <c r="CM19" s="19">
        <v>1</v>
      </c>
      <c r="CN19" s="19">
        <v>0</v>
      </c>
      <c r="CO19" s="19">
        <v>0</v>
      </c>
      <c r="CP19" s="19">
        <v>86</v>
      </c>
      <c r="CQ19" s="19">
        <v>0</v>
      </c>
      <c r="CR19" s="19">
        <v>103</v>
      </c>
      <c r="CS19" s="19">
        <v>21</v>
      </c>
      <c r="CT19" s="19">
        <v>112</v>
      </c>
      <c r="CU19" s="19">
        <v>59</v>
      </c>
      <c r="CV19" s="19">
        <v>0</v>
      </c>
      <c r="CW19" s="19">
        <v>214</v>
      </c>
      <c r="CX19" s="19">
        <v>0</v>
      </c>
      <c r="CY19" s="19">
        <v>0</v>
      </c>
      <c r="CZ19" s="19">
        <v>40</v>
      </c>
      <c r="DA19" s="19">
        <v>47</v>
      </c>
      <c r="DB19" s="19">
        <v>42</v>
      </c>
      <c r="DC19" s="19">
        <v>1</v>
      </c>
      <c r="DD19" s="19">
        <v>41</v>
      </c>
      <c r="DE19" s="19">
        <v>0</v>
      </c>
      <c r="DF19" s="19">
        <v>73</v>
      </c>
      <c r="DG19" s="19">
        <v>27</v>
      </c>
      <c r="DH19" s="19">
        <v>124</v>
      </c>
      <c r="DI19" s="19">
        <v>151</v>
      </c>
      <c r="DJ19" s="19">
        <v>17</v>
      </c>
      <c r="DK19" s="19">
        <v>16</v>
      </c>
      <c r="DL19" s="19">
        <v>5</v>
      </c>
      <c r="DM19" s="19">
        <v>0</v>
      </c>
      <c r="DN19" s="19">
        <v>13</v>
      </c>
      <c r="DO19" s="19">
        <v>41</v>
      </c>
      <c r="DP19" s="19">
        <v>4</v>
      </c>
      <c r="DQ19" s="19">
        <v>25</v>
      </c>
      <c r="DR19" s="19">
        <v>6</v>
      </c>
      <c r="DS19" s="19">
        <v>35</v>
      </c>
      <c r="DT19" s="19">
        <v>8</v>
      </c>
      <c r="DU19" s="19">
        <v>51</v>
      </c>
      <c r="DV19" s="19">
        <v>246</v>
      </c>
      <c r="DW19" s="19">
        <v>14</v>
      </c>
      <c r="DX19" s="19">
        <v>53</v>
      </c>
      <c r="DY19" s="19">
        <v>12</v>
      </c>
      <c r="DZ19" s="19">
        <v>73</v>
      </c>
      <c r="EA19" s="19">
        <v>5</v>
      </c>
      <c r="EB19" s="19">
        <v>0</v>
      </c>
      <c r="EC19" s="19">
        <v>0</v>
      </c>
      <c r="ED19" s="19">
        <v>0</v>
      </c>
      <c r="EE19" s="19">
        <v>25</v>
      </c>
      <c r="EF19" s="19">
        <v>9</v>
      </c>
      <c r="EG19" s="19">
        <v>38</v>
      </c>
      <c r="EH19" s="19">
        <v>55</v>
      </c>
      <c r="EI19" s="19">
        <v>31</v>
      </c>
      <c r="EJ19" s="19">
        <v>24</v>
      </c>
      <c r="EK19" s="19">
        <v>24</v>
      </c>
      <c r="EL19" s="19">
        <v>18</v>
      </c>
      <c r="EM19" s="19">
        <v>1</v>
      </c>
      <c r="EN19" s="19">
        <v>33</v>
      </c>
      <c r="EO19" s="19">
        <v>28</v>
      </c>
      <c r="EP19" s="19">
        <v>49</v>
      </c>
      <c r="EQ19" s="19">
        <v>59</v>
      </c>
      <c r="ER19" s="19">
        <v>87</v>
      </c>
      <c r="ES19" s="29">
        <f t="shared" si="7"/>
        <v>1068</v>
      </c>
      <c r="ET19" s="29">
        <f t="shared" si="8"/>
        <v>1529</v>
      </c>
      <c r="EU19" s="26">
        <f t="shared" si="10"/>
        <v>2597</v>
      </c>
      <c r="EV19" s="19">
        <v>162</v>
      </c>
      <c r="EW19" s="19">
        <v>0</v>
      </c>
      <c r="EX19" s="19">
        <v>107</v>
      </c>
      <c r="EY19" s="19">
        <v>0</v>
      </c>
      <c r="EZ19" s="19">
        <v>0</v>
      </c>
      <c r="FA19" s="19">
        <v>46</v>
      </c>
      <c r="FB19" s="19">
        <v>0</v>
      </c>
      <c r="FC19" s="19">
        <v>18</v>
      </c>
      <c r="FD19" s="19">
        <v>0</v>
      </c>
      <c r="FE19" s="19">
        <v>67</v>
      </c>
      <c r="FF19" s="19">
        <v>84</v>
      </c>
      <c r="FG19" s="19">
        <v>0</v>
      </c>
      <c r="FH19" s="19">
        <v>85</v>
      </c>
      <c r="FI19" s="19">
        <v>0</v>
      </c>
      <c r="FJ19" s="19">
        <v>0</v>
      </c>
      <c r="FK19" s="19">
        <v>0</v>
      </c>
      <c r="FL19" s="19">
        <v>0</v>
      </c>
      <c r="FM19" s="19">
        <v>0</v>
      </c>
      <c r="FN19" s="19">
        <v>0</v>
      </c>
      <c r="FO19" s="19">
        <v>21</v>
      </c>
      <c r="FP19" s="19">
        <v>213</v>
      </c>
      <c r="FQ19" s="19">
        <v>0</v>
      </c>
      <c r="FR19" s="19">
        <v>24</v>
      </c>
      <c r="FS19" s="19">
        <v>0</v>
      </c>
      <c r="FT19" s="19">
        <v>0</v>
      </c>
      <c r="FU19" s="19">
        <v>80</v>
      </c>
      <c r="FV19" s="19">
        <v>0</v>
      </c>
      <c r="FW19" s="19">
        <v>60</v>
      </c>
      <c r="FX19" s="19">
        <v>0</v>
      </c>
      <c r="FY19" s="19">
        <v>1</v>
      </c>
      <c r="FZ19" s="19">
        <v>0</v>
      </c>
      <c r="GA19" s="19">
        <v>0</v>
      </c>
      <c r="GB19" s="19">
        <v>0</v>
      </c>
      <c r="GC19" s="19">
        <v>0</v>
      </c>
      <c r="GD19" s="19">
        <v>12</v>
      </c>
      <c r="GE19" s="19">
        <v>0</v>
      </c>
      <c r="GF19" s="19">
        <v>0</v>
      </c>
      <c r="GG19" s="19">
        <v>0</v>
      </c>
      <c r="GH19" s="19">
        <v>12</v>
      </c>
      <c r="GI19" s="19">
        <v>0</v>
      </c>
      <c r="GJ19" s="19">
        <v>25</v>
      </c>
      <c r="GK19" s="19">
        <v>0</v>
      </c>
      <c r="GL19" s="19">
        <v>20</v>
      </c>
      <c r="GM19" s="19">
        <v>83</v>
      </c>
      <c r="GN19" s="19">
        <v>0</v>
      </c>
      <c r="GO19" s="19">
        <v>85</v>
      </c>
      <c r="GP19" s="19">
        <v>0</v>
      </c>
      <c r="GQ19" s="19">
        <v>5</v>
      </c>
      <c r="GR19" s="19">
        <v>0</v>
      </c>
      <c r="GS19" s="19">
        <v>21</v>
      </c>
      <c r="GT19" s="19">
        <v>0</v>
      </c>
      <c r="GU19" s="19">
        <v>0</v>
      </c>
      <c r="GV19" s="19">
        <v>38</v>
      </c>
      <c r="GW19" s="19">
        <v>0</v>
      </c>
      <c r="GX19" s="19">
        <v>48</v>
      </c>
      <c r="GY19" s="19">
        <v>0</v>
      </c>
      <c r="GZ19" s="19">
        <v>15</v>
      </c>
      <c r="HA19" s="19">
        <v>0</v>
      </c>
      <c r="HB19" s="19">
        <v>20</v>
      </c>
      <c r="HC19" s="19">
        <v>0</v>
      </c>
      <c r="HD19" s="19">
        <v>2</v>
      </c>
      <c r="HE19" s="19">
        <v>0</v>
      </c>
      <c r="HF19" s="19">
        <v>0</v>
      </c>
      <c r="HG19" s="19">
        <v>0</v>
      </c>
      <c r="HH19" s="19">
        <v>0</v>
      </c>
      <c r="HI19" s="19">
        <v>49</v>
      </c>
      <c r="HJ19" s="19">
        <v>0</v>
      </c>
      <c r="HK19" s="19">
        <v>12</v>
      </c>
      <c r="HL19" s="19">
        <v>0</v>
      </c>
      <c r="HM19" s="19">
        <v>30</v>
      </c>
      <c r="HN19" s="19">
        <v>32</v>
      </c>
      <c r="HO19" s="19">
        <v>0</v>
      </c>
      <c r="HP19" s="19">
        <v>60</v>
      </c>
      <c r="HQ19" s="19">
        <v>0</v>
      </c>
      <c r="HR19" s="19">
        <v>124</v>
      </c>
      <c r="HS19" s="19">
        <v>0</v>
      </c>
      <c r="HT19" s="19">
        <v>133</v>
      </c>
      <c r="HU19" s="19">
        <v>0</v>
      </c>
      <c r="HV19" s="19">
        <v>0</v>
      </c>
      <c r="HW19" s="19">
        <v>150</v>
      </c>
      <c r="HX19" s="30">
        <f t="shared" si="6"/>
        <v>1944</v>
      </c>
      <c r="HY19" s="31"/>
      <c r="HZ19" s="32">
        <v>114</v>
      </c>
      <c r="IA19" s="32">
        <v>17</v>
      </c>
      <c r="IB19" s="32">
        <v>8</v>
      </c>
      <c r="IC19" s="32">
        <v>117</v>
      </c>
      <c r="ID19" s="32">
        <v>5</v>
      </c>
      <c r="IE19" s="32">
        <v>66</v>
      </c>
      <c r="IF19" s="32">
        <v>24</v>
      </c>
      <c r="IG19" s="206">
        <f>SUM([1]Hoja1!$D$1161:$D$1189)</f>
        <v>259</v>
      </c>
      <c r="IH19" s="206"/>
      <c r="II19" s="33">
        <f t="shared" si="11"/>
        <v>610</v>
      </c>
    </row>
    <row r="20" spans="1:243" ht="30" customHeight="1" x14ac:dyDescent="0.25">
      <c r="A20" s="17" t="s">
        <v>240</v>
      </c>
      <c r="B20" s="18" t="s">
        <v>228</v>
      </c>
      <c r="C20" s="18">
        <v>75</v>
      </c>
      <c r="D20" s="19">
        <v>64</v>
      </c>
      <c r="E20" s="18">
        <v>38</v>
      </c>
      <c r="F20" s="19">
        <v>27</v>
      </c>
      <c r="G20" s="18">
        <v>27</v>
      </c>
      <c r="H20" s="19">
        <v>41</v>
      </c>
      <c r="I20" s="18">
        <v>247</v>
      </c>
      <c r="J20" s="18">
        <v>70</v>
      </c>
      <c r="K20" s="20">
        <f t="shared" si="0"/>
        <v>387</v>
      </c>
      <c r="L20" s="20">
        <f t="shared" si="0"/>
        <v>202</v>
      </c>
      <c r="M20" s="21">
        <f t="shared" si="1"/>
        <v>589</v>
      </c>
      <c r="N20" s="18">
        <v>89</v>
      </c>
      <c r="O20" s="22">
        <v>91</v>
      </c>
      <c r="P20" s="18">
        <v>181</v>
      </c>
      <c r="Q20" s="18">
        <v>144</v>
      </c>
      <c r="R20" s="18">
        <v>22</v>
      </c>
      <c r="S20" s="23">
        <v>12</v>
      </c>
      <c r="T20" s="22">
        <v>4</v>
      </c>
      <c r="U20" s="18">
        <v>1</v>
      </c>
      <c r="V20" s="18">
        <v>0</v>
      </c>
      <c r="W20" s="24">
        <v>14</v>
      </c>
      <c r="X20" s="25">
        <v>1</v>
      </c>
      <c r="Y20" s="18">
        <v>0</v>
      </c>
      <c r="Z20" s="18">
        <v>276</v>
      </c>
      <c r="AA20" s="22">
        <v>191</v>
      </c>
      <c r="AB20" s="18">
        <v>10</v>
      </c>
      <c r="AC20" s="22">
        <v>10</v>
      </c>
      <c r="AD20" s="18">
        <v>52</v>
      </c>
      <c r="AE20" s="18">
        <v>43</v>
      </c>
      <c r="AF20" s="20">
        <f t="shared" si="2"/>
        <v>635</v>
      </c>
      <c r="AG20" s="20">
        <f t="shared" si="2"/>
        <v>506</v>
      </c>
      <c r="AH20" s="26">
        <f t="shared" si="3"/>
        <v>1141</v>
      </c>
      <c r="AI20" s="27">
        <v>0</v>
      </c>
      <c r="AJ20" s="27">
        <v>0</v>
      </c>
      <c r="AK20" s="27">
        <v>0</v>
      </c>
      <c r="AL20" s="27">
        <v>0</v>
      </c>
      <c r="AM20" s="19">
        <v>1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11</v>
      </c>
      <c r="AV20" s="19">
        <v>0</v>
      </c>
      <c r="AW20" s="19">
        <v>2</v>
      </c>
      <c r="AX20" s="19">
        <v>0</v>
      </c>
      <c r="AY20" s="19">
        <v>0</v>
      </c>
      <c r="AZ20" s="19">
        <v>0</v>
      </c>
      <c r="BA20" s="19">
        <v>0</v>
      </c>
      <c r="BB20" s="19">
        <v>0</v>
      </c>
      <c r="BC20" s="19">
        <v>4</v>
      </c>
      <c r="BD20" s="19">
        <v>0</v>
      </c>
      <c r="BE20" s="19">
        <v>7</v>
      </c>
      <c r="BF20" s="19">
        <v>0</v>
      </c>
      <c r="BG20" s="19">
        <v>0</v>
      </c>
      <c r="BH20" s="19">
        <v>0</v>
      </c>
      <c r="BI20" s="19">
        <v>12</v>
      </c>
      <c r="BJ20" s="19">
        <v>0</v>
      </c>
      <c r="BK20" s="19">
        <v>0</v>
      </c>
      <c r="BL20" s="19">
        <v>0</v>
      </c>
      <c r="BM20" s="19">
        <v>0</v>
      </c>
      <c r="BN20" s="19">
        <v>0</v>
      </c>
      <c r="BO20" s="19">
        <v>0</v>
      </c>
      <c r="BP20" s="19">
        <v>0</v>
      </c>
      <c r="BQ20" s="19">
        <v>0</v>
      </c>
      <c r="BR20" s="19">
        <v>0</v>
      </c>
      <c r="BS20" s="19">
        <v>0</v>
      </c>
      <c r="BT20" s="19">
        <v>0</v>
      </c>
      <c r="BU20" s="19">
        <v>0</v>
      </c>
      <c r="BV20" s="19">
        <v>0</v>
      </c>
      <c r="BW20" s="19">
        <v>13</v>
      </c>
      <c r="BX20" s="19">
        <v>0</v>
      </c>
      <c r="BY20" s="19">
        <v>0</v>
      </c>
      <c r="BZ20" s="19">
        <v>0</v>
      </c>
      <c r="CA20" s="19">
        <v>4</v>
      </c>
      <c r="CB20" s="19">
        <v>0</v>
      </c>
      <c r="CC20" s="19">
        <v>0</v>
      </c>
      <c r="CD20" s="19">
        <v>0</v>
      </c>
      <c r="CE20" s="19">
        <v>0</v>
      </c>
      <c r="CF20" s="19">
        <v>0</v>
      </c>
      <c r="CG20" s="28">
        <f t="shared" ref="CG20:CG76" si="12">+SUM(AI20,AK20,AM20,AO20,AQ20,AS20,AU20,AW20,AY20,BA20,BC20,BE20,BG20,BI20,BK20,BM20,BO20,BQ20,BS20,BU20,BW20,BY20,CA20,CC20,CE20)</f>
        <v>54</v>
      </c>
      <c r="CH20" s="29">
        <f t="shared" ref="CH20:CH75" si="13">+SUM(AN20,AP20,AR20,AT20,AV20,AX20,AZ20,BB20,BD20,BF20,BH20,BJ20,BL20,BN20,BP20,BR20,BT20,BV20,BX20,BZ20,CF20)</f>
        <v>0</v>
      </c>
      <c r="CI20" s="19">
        <v>109</v>
      </c>
      <c r="CJ20" s="19">
        <v>36</v>
      </c>
      <c r="CK20" s="19">
        <v>39</v>
      </c>
      <c r="CL20" s="19">
        <v>23</v>
      </c>
      <c r="CM20" s="19">
        <v>7</v>
      </c>
      <c r="CN20" s="19">
        <v>35</v>
      </c>
      <c r="CO20" s="19">
        <v>3</v>
      </c>
      <c r="CP20" s="19">
        <v>31</v>
      </c>
      <c r="CQ20" s="19">
        <v>0</v>
      </c>
      <c r="CR20" s="19">
        <v>10</v>
      </c>
      <c r="CS20" s="19">
        <v>0</v>
      </c>
      <c r="CT20" s="19">
        <v>7</v>
      </c>
      <c r="CU20" s="19">
        <v>0</v>
      </c>
      <c r="CV20" s="19">
        <v>0</v>
      </c>
      <c r="CW20" s="19">
        <v>0</v>
      </c>
      <c r="CX20" s="19">
        <v>0</v>
      </c>
      <c r="CY20" s="19">
        <v>0</v>
      </c>
      <c r="CZ20" s="19">
        <v>10</v>
      </c>
      <c r="DA20" s="19">
        <v>117</v>
      </c>
      <c r="DB20" s="19">
        <v>33</v>
      </c>
      <c r="DC20" s="19">
        <v>190</v>
      </c>
      <c r="DD20" s="19">
        <v>100</v>
      </c>
      <c r="DE20" s="19">
        <v>1</v>
      </c>
      <c r="DF20" s="19">
        <v>29</v>
      </c>
      <c r="DG20" s="19">
        <v>35</v>
      </c>
      <c r="DH20" s="19">
        <v>108</v>
      </c>
      <c r="DI20" s="19">
        <v>96</v>
      </c>
      <c r="DJ20" s="19">
        <v>1</v>
      </c>
      <c r="DK20" s="19">
        <v>0</v>
      </c>
      <c r="DL20" s="19">
        <v>0</v>
      </c>
      <c r="DM20" s="19">
        <v>1</v>
      </c>
      <c r="DN20" s="19">
        <v>27</v>
      </c>
      <c r="DO20" s="19">
        <v>7</v>
      </c>
      <c r="DP20" s="19">
        <v>1</v>
      </c>
      <c r="DQ20" s="19">
        <v>0</v>
      </c>
      <c r="DR20" s="19">
        <v>6</v>
      </c>
      <c r="DS20" s="19">
        <v>12</v>
      </c>
      <c r="DT20" s="19">
        <v>0</v>
      </c>
      <c r="DU20" s="19">
        <v>12</v>
      </c>
      <c r="DV20" s="19">
        <v>8</v>
      </c>
      <c r="DW20" s="19">
        <v>27</v>
      </c>
      <c r="DX20" s="19">
        <v>7</v>
      </c>
      <c r="DY20" s="19">
        <v>10</v>
      </c>
      <c r="DZ20" s="19">
        <v>36</v>
      </c>
      <c r="EA20" s="19">
        <v>77</v>
      </c>
      <c r="EB20" s="19">
        <v>0</v>
      </c>
      <c r="EC20" s="19">
        <v>30</v>
      </c>
      <c r="ED20" s="19">
        <v>0</v>
      </c>
      <c r="EE20" s="19">
        <v>14</v>
      </c>
      <c r="EF20" s="19">
        <v>56</v>
      </c>
      <c r="EG20" s="19">
        <v>42</v>
      </c>
      <c r="EH20" s="19">
        <v>11</v>
      </c>
      <c r="EI20" s="19">
        <v>5</v>
      </c>
      <c r="EJ20" s="19">
        <v>57</v>
      </c>
      <c r="EK20" s="19">
        <v>27</v>
      </c>
      <c r="EL20" s="19">
        <v>8</v>
      </c>
      <c r="EM20" s="19">
        <v>1</v>
      </c>
      <c r="EN20" s="19">
        <v>26</v>
      </c>
      <c r="EO20" s="19">
        <v>41</v>
      </c>
      <c r="EP20" s="19">
        <v>48</v>
      </c>
      <c r="EQ20" s="19">
        <v>67</v>
      </c>
      <c r="ER20" s="19">
        <v>191</v>
      </c>
      <c r="ES20" s="29">
        <f t="shared" si="7"/>
        <v>996</v>
      </c>
      <c r="ET20" s="29">
        <f t="shared" si="8"/>
        <v>879</v>
      </c>
      <c r="EU20" s="26">
        <f t="shared" si="10"/>
        <v>1875</v>
      </c>
      <c r="EV20" s="19">
        <v>149</v>
      </c>
      <c r="EW20" s="19">
        <v>0</v>
      </c>
      <c r="EX20" s="19">
        <v>46</v>
      </c>
      <c r="EY20" s="19">
        <v>0</v>
      </c>
      <c r="EZ20" s="19">
        <v>1</v>
      </c>
      <c r="FA20" s="19">
        <v>34</v>
      </c>
      <c r="FB20" s="19">
        <v>0</v>
      </c>
      <c r="FC20" s="19">
        <v>22</v>
      </c>
      <c r="FD20" s="19">
        <v>0</v>
      </c>
      <c r="FE20" s="19">
        <v>25</v>
      </c>
      <c r="FF20" s="19">
        <v>13</v>
      </c>
      <c r="FG20" s="19">
        <v>0</v>
      </c>
      <c r="FH20" s="19">
        <v>4</v>
      </c>
      <c r="FI20" s="19">
        <v>0</v>
      </c>
      <c r="FJ20" s="19">
        <v>0</v>
      </c>
      <c r="FK20" s="19">
        <v>0</v>
      </c>
      <c r="FL20" s="19">
        <v>0</v>
      </c>
      <c r="FM20" s="19">
        <v>0</v>
      </c>
      <c r="FN20" s="19">
        <v>0</v>
      </c>
      <c r="FO20" s="19">
        <v>11</v>
      </c>
      <c r="FP20" s="19">
        <v>106</v>
      </c>
      <c r="FQ20" s="19">
        <v>0</v>
      </c>
      <c r="FR20" s="19">
        <v>103</v>
      </c>
      <c r="FS20" s="19">
        <v>0</v>
      </c>
      <c r="FT20" s="19">
        <v>0</v>
      </c>
      <c r="FU20" s="19">
        <v>43</v>
      </c>
      <c r="FV20" s="19">
        <v>0</v>
      </c>
      <c r="FW20" s="19">
        <v>75</v>
      </c>
      <c r="FX20" s="19">
        <v>0</v>
      </c>
      <c r="FY20" s="19">
        <v>14</v>
      </c>
      <c r="FZ20" s="19">
        <v>0</v>
      </c>
      <c r="GA20" s="19">
        <v>19</v>
      </c>
      <c r="GB20" s="19">
        <v>0</v>
      </c>
      <c r="GC20" s="19">
        <v>2</v>
      </c>
      <c r="GD20" s="19">
        <v>6</v>
      </c>
      <c r="GE20" s="19">
        <v>0</v>
      </c>
      <c r="GF20" s="19">
        <v>0</v>
      </c>
      <c r="GG20" s="19">
        <v>0</v>
      </c>
      <c r="GH20" s="19">
        <v>41</v>
      </c>
      <c r="GI20" s="19">
        <v>0</v>
      </c>
      <c r="GJ20" s="19">
        <v>9</v>
      </c>
      <c r="GK20" s="19">
        <v>0</v>
      </c>
      <c r="GL20" s="19">
        <v>7</v>
      </c>
      <c r="GM20" s="19">
        <v>63</v>
      </c>
      <c r="GN20" s="19">
        <v>0</v>
      </c>
      <c r="GO20" s="19">
        <v>0</v>
      </c>
      <c r="GP20" s="19">
        <v>0</v>
      </c>
      <c r="GQ20" s="19">
        <v>12</v>
      </c>
      <c r="GR20" s="19">
        <v>0</v>
      </c>
      <c r="GS20" s="19">
        <v>10</v>
      </c>
      <c r="GT20" s="19">
        <v>0</v>
      </c>
      <c r="GU20" s="19">
        <v>0</v>
      </c>
      <c r="GV20" s="19">
        <v>54</v>
      </c>
      <c r="GW20" s="19">
        <v>0</v>
      </c>
      <c r="GX20" s="19">
        <v>84</v>
      </c>
      <c r="GY20" s="19">
        <v>0</v>
      </c>
      <c r="GZ20" s="19">
        <v>34</v>
      </c>
      <c r="HA20" s="19">
        <v>0</v>
      </c>
      <c r="HB20" s="19">
        <v>3</v>
      </c>
      <c r="HC20" s="19">
        <v>0</v>
      </c>
      <c r="HD20" s="19">
        <v>2</v>
      </c>
      <c r="HE20" s="19">
        <v>0</v>
      </c>
      <c r="HF20" s="19">
        <v>0</v>
      </c>
      <c r="HG20" s="19">
        <v>0</v>
      </c>
      <c r="HH20" s="19">
        <v>0</v>
      </c>
      <c r="HI20" s="19">
        <v>9</v>
      </c>
      <c r="HJ20" s="19">
        <v>0</v>
      </c>
      <c r="HK20" s="19">
        <v>21</v>
      </c>
      <c r="HL20" s="19">
        <v>0</v>
      </c>
      <c r="HM20" s="19">
        <v>18</v>
      </c>
      <c r="HN20" s="19">
        <v>51</v>
      </c>
      <c r="HO20" s="19">
        <v>0</v>
      </c>
      <c r="HP20" s="19">
        <v>17</v>
      </c>
      <c r="HQ20" s="19">
        <v>0</v>
      </c>
      <c r="HR20" s="19">
        <v>104</v>
      </c>
      <c r="HS20" s="19">
        <v>0</v>
      </c>
      <c r="HT20" s="19">
        <v>35</v>
      </c>
      <c r="HU20" s="19">
        <v>0</v>
      </c>
      <c r="HV20" s="19">
        <v>0</v>
      </c>
      <c r="HW20" s="19">
        <v>168</v>
      </c>
      <c r="HX20" s="30">
        <f t="shared" si="6"/>
        <v>1415</v>
      </c>
      <c r="HY20" s="31"/>
      <c r="HZ20" s="32">
        <v>58</v>
      </c>
      <c r="IA20" s="32">
        <v>14</v>
      </c>
      <c r="IB20" s="32">
        <v>25</v>
      </c>
      <c r="IC20" s="32">
        <v>80</v>
      </c>
      <c r="ID20" s="32">
        <v>6</v>
      </c>
      <c r="IE20" s="32">
        <v>58</v>
      </c>
      <c r="IF20" s="32">
        <v>22</v>
      </c>
      <c r="IG20" s="206">
        <f>SUM([1]Hoja1!$D$1202:$D$1226)</f>
        <v>218</v>
      </c>
      <c r="IH20" s="206"/>
      <c r="II20" s="33">
        <f t="shared" si="11"/>
        <v>481</v>
      </c>
    </row>
    <row r="21" spans="1:243" ht="30" customHeight="1" x14ac:dyDescent="0.25">
      <c r="A21" s="17" t="s">
        <v>241</v>
      </c>
      <c r="B21" s="18" t="s">
        <v>228</v>
      </c>
      <c r="C21" s="18">
        <v>49</v>
      </c>
      <c r="D21" s="19">
        <v>35</v>
      </c>
      <c r="E21" s="18">
        <v>16</v>
      </c>
      <c r="F21" s="19">
        <v>40</v>
      </c>
      <c r="G21" s="18">
        <v>28</v>
      </c>
      <c r="H21" s="19">
        <v>38</v>
      </c>
      <c r="I21" s="18">
        <v>200</v>
      </c>
      <c r="J21" s="18">
        <v>35</v>
      </c>
      <c r="K21" s="20">
        <f t="shared" si="0"/>
        <v>293</v>
      </c>
      <c r="L21" s="20">
        <f t="shared" si="0"/>
        <v>148</v>
      </c>
      <c r="M21" s="21">
        <f t="shared" si="1"/>
        <v>441</v>
      </c>
      <c r="N21" s="18">
        <v>73</v>
      </c>
      <c r="O21" s="22">
        <v>62</v>
      </c>
      <c r="P21" s="18">
        <v>117</v>
      </c>
      <c r="Q21" s="18">
        <v>123</v>
      </c>
      <c r="R21" s="18">
        <v>5</v>
      </c>
      <c r="S21" s="23">
        <v>1</v>
      </c>
      <c r="T21" s="22">
        <v>5</v>
      </c>
      <c r="U21" s="18">
        <v>0</v>
      </c>
      <c r="V21" s="18">
        <v>2</v>
      </c>
      <c r="W21" s="24">
        <v>8</v>
      </c>
      <c r="X21" s="25">
        <v>1</v>
      </c>
      <c r="Y21" s="18">
        <v>0</v>
      </c>
      <c r="Z21" s="18">
        <v>187</v>
      </c>
      <c r="AA21" s="22">
        <v>140</v>
      </c>
      <c r="AB21" s="18">
        <v>14</v>
      </c>
      <c r="AC21" s="22">
        <v>2</v>
      </c>
      <c r="AD21" s="18">
        <v>44</v>
      </c>
      <c r="AE21" s="18">
        <v>46</v>
      </c>
      <c r="AF21" s="20">
        <f t="shared" si="2"/>
        <v>448</v>
      </c>
      <c r="AG21" s="20">
        <f t="shared" si="2"/>
        <v>382</v>
      </c>
      <c r="AH21" s="26">
        <f t="shared" si="3"/>
        <v>830</v>
      </c>
      <c r="AI21" s="27">
        <v>0</v>
      </c>
      <c r="AJ21" s="27">
        <v>0</v>
      </c>
      <c r="AK21" s="27">
        <v>0</v>
      </c>
      <c r="AL21" s="27">
        <v>0</v>
      </c>
      <c r="AM21" s="19">
        <v>9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13</v>
      </c>
      <c r="AT21" s="19">
        <v>0</v>
      </c>
      <c r="AU21" s="19">
        <v>1</v>
      </c>
      <c r="AV21" s="19">
        <v>0</v>
      </c>
      <c r="AW21" s="19">
        <v>12</v>
      </c>
      <c r="AX21" s="19">
        <v>0</v>
      </c>
      <c r="AY21" s="19">
        <v>0</v>
      </c>
      <c r="AZ21" s="19">
        <v>0</v>
      </c>
      <c r="BA21" s="19">
        <v>0</v>
      </c>
      <c r="BB21" s="19">
        <v>0</v>
      </c>
      <c r="BC21" s="19">
        <v>19</v>
      </c>
      <c r="BD21" s="19">
        <v>0</v>
      </c>
      <c r="BE21" s="19">
        <v>21</v>
      </c>
      <c r="BF21" s="19">
        <v>0</v>
      </c>
      <c r="BG21" s="19">
        <v>0</v>
      </c>
      <c r="BH21" s="19">
        <v>0</v>
      </c>
      <c r="BI21" s="19">
        <v>41</v>
      </c>
      <c r="BJ21" s="19">
        <v>0</v>
      </c>
      <c r="BK21" s="19">
        <v>0</v>
      </c>
      <c r="BL21" s="19">
        <v>0</v>
      </c>
      <c r="BM21" s="19">
        <v>0</v>
      </c>
      <c r="BN21" s="19">
        <v>0</v>
      </c>
      <c r="BO21" s="19">
        <v>0</v>
      </c>
      <c r="BP21" s="19">
        <v>0</v>
      </c>
      <c r="BQ21" s="19">
        <v>0</v>
      </c>
      <c r="BR21" s="19">
        <v>0</v>
      </c>
      <c r="BS21" s="19">
        <v>2</v>
      </c>
      <c r="BT21" s="19">
        <v>0</v>
      </c>
      <c r="BU21" s="19">
        <v>5</v>
      </c>
      <c r="BV21" s="19">
        <v>0</v>
      </c>
      <c r="BW21" s="19">
        <v>20</v>
      </c>
      <c r="BX21" s="19">
        <v>0</v>
      </c>
      <c r="BY21" s="19">
        <v>1</v>
      </c>
      <c r="BZ21" s="19">
        <v>0</v>
      </c>
      <c r="CA21" s="19">
        <v>9</v>
      </c>
      <c r="CB21" s="19">
        <v>0</v>
      </c>
      <c r="CC21" s="19">
        <v>0</v>
      </c>
      <c r="CD21" s="19">
        <v>0</v>
      </c>
      <c r="CE21" s="19">
        <v>0</v>
      </c>
      <c r="CF21" s="19">
        <v>0</v>
      </c>
      <c r="CG21" s="28">
        <f t="shared" si="12"/>
        <v>153</v>
      </c>
      <c r="CH21" s="29">
        <f t="shared" si="13"/>
        <v>0</v>
      </c>
      <c r="CI21" s="19">
        <v>35</v>
      </c>
      <c r="CJ21" s="19">
        <v>6</v>
      </c>
      <c r="CK21" s="19">
        <v>35</v>
      </c>
      <c r="CL21" s="19">
        <v>29</v>
      </c>
      <c r="CM21" s="19">
        <v>3</v>
      </c>
      <c r="CN21" s="19">
        <v>23</v>
      </c>
      <c r="CO21" s="19">
        <v>21</v>
      </c>
      <c r="CP21" s="19">
        <v>8</v>
      </c>
      <c r="CQ21" s="19">
        <v>0</v>
      </c>
      <c r="CR21" s="19">
        <v>5</v>
      </c>
      <c r="CS21" s="19">
        <v>0</v>
      </c>
      <c r="CT21" s="19">
        <v>38</v>
      </c>
      <c r="CU21" s="19">
        <v>20</v>
      </c>
      <c r="CV21" s="19">
        <v>4</v>
      </c>
      <c r="CW21" s="19">
        <v>1</v>
      </c>
      <c r="CX21" s="19">
        <v>0</v>
      </c>
      <c r="CY21" s="19">
        <v>0</v>
      </c>
      <c r="CZ21" s="19">
        <v>8</v>
      </c>
      <c r="DA21" s="19">
        <v>140</v>
      </c>
      <c r="DB21" s="19">
        <v>37</v>
      </c>
      <c r="DC21" s="19">
        <v>16</v>
      </c>
      <c r="DD21" s="19">
        <v>21</v>
      </c>
      <c r="DE21" s="19">
        <v>0</v>
      </c>
      <c r="DF21" s="19">
        <v>24</v>
      </c>
      <c r="DG21" s="19">
        <v>11</v>
      </c>
      <c r="DH21" s="19">
        <v>7</v>
      </c>
      <c r="DI21" s="19">
        <v>13</v>
      </c>
      <c r="DJ21" s="19">
        <v>15</v>
      </c>
      <c r="DK21" s="19">
        <v>19</v>
      </c>
      <c r="DL21" s="19">
        <v>13</v>
      </c>
      <c r="DM21" s="19">
        <v>4</v>
      </c>
      <c r="DN21" s="19">
        <v>2</v>
      </c>
      <c r="DO21" s="19">
        <v>0</v>
      </c>
      <c r="DP21" s="19">
        <v>0</v>
      </c>
      <c r="DQ21" s="19">
        <v>0</v>
      </c>
      <c r="DR21" s="19">
        <v>0</v>
      </c>
      <c r="DS21" s="19">
        <v>79</v>
      </c>
      <c r="DT21" s="19">
        <v>4</v>
      </c>
      <c r="DU21" s="19">
        <v>97</v>
      </c>
      <c r="DV21" s="19">
        <v>100</v>
      </c>
      <c r="DW21" s="19">
        <v>11</v>
      </c>
      <c r="DX21" s="19">
        <v>7</v>
      </c>
      <c r="DY21" s="19">
        <v>26</v>
      </c>
      <c r="DZ21" s="19">
        <v>0</v>
      </c>
      <c r="EA21" s="19">
        <v>74</v>
      </c>
      <c r="EB21" s="19">
        <v>5</v>
      </c>
      <c r="EC21" s="19">
        <v>61</v>
      </c>
      <c r="ED21" s="19">
        <v>4</v>
      </c>
      <c r="EE21" s="19">
        <v>50</v>
      </c>
      <c r="EF21" s="19">
        <v>24</v>
      </c>
      <c r="EG21" s="19">
        <v>22</v>
      </c>
      <c r="EH21" s="19">
        <v>14</v>
      </c>
      <c r="EI21" s="19">
        <v>14</v>
      </c>
      <c r="EJ21" s="19">
        <v>82</v>
      </c>
      <c r="EK21" s="19">
        <v>47</v>
      </c>
      <c r="EL21" s="19">
        <v>38</v>
      </c>
      <c r="EM21" s="19">
        <v>9</v>
      </c>
      <c r="EN21" s="19">
        <v>22</v>
      </c>
      <c r="EO21" s="19">
        <v>9</v>
      </c>
      <c r="EP21" s="19">
        <v>38</v>
      </c>
      <c r="EQ21" s="19">
        <v>75</v>
      </c>
      <c r="ER21" s="19">
        <v>140</v>
      </c>
      <c r="ES21" s="29">
        <f t="shared" si="7"/>
        <v>916</v>
      </c>
      <c r="ET21" s="29">
        <f t="shared" si="8"/>
        <v>694</v>
      </c>
      <c r="EU21" s="26">
        <f t="shared" si="10"/>
        <v>1610</v>
      </c>
      <c r="EV21" s="19">
        <v>82</v>
      </c>
      <c r="EW21" s="19">
        <v>0</v>
      </c>
      <c r="EX21" s="19">
        <v>66</v>
      </c>
      <c r="EY21" s="19">
        <v>0</v>
      </c>
      <c r="EZ21" s="19">
        <v>0</v>
      </c>
      <c r="FA21" s="19">
        <v>77</v>
      </c>
      <c r="FB21" s="19">
        <v>0</v>
      </c>
      <c r="FC21" s="19">
        <v>46</v>
      </c>
      <c r="FD21" s="19">
        <v>0</v>
      </c>
      <c r="FE21" s="19">
        <v>70</v>
      </c>
      <c r="FF21" s="19">
        <v>47</v>
      </c>
      <c r="FG21" s="19">
        <v>0</v>
      </c>
      <c r="FH21" s="19">
        <v>24</v>
      </c>
      <c r="FI21" s="19">
        <v>0</v>
      </c>
      <c r="FJ21" s="19">
        <v>0</v>
      </c>
      <c r="FK21" s="19">
        <v>2</v>
      </c>
      <c r="FL21" s="19">
        <v>0</v>
      </c>
      <c r="FM21" s="19">
        <v>0</v>
      </c>
      <c r="FN21" s="19">
        <v>0</v>
      </c>
      <c r="FO21" s="19">
        <v>14</v>
      </c>
      <c r="FP21" s="19">
        <v>105</v>
      </c>
      <c r="FQ21" s="19">
        <v>0</v>
      </c>
      <c r="FR21" s="19">
        <v>72</v>
      </c>
      <c r="FS21" s="19">
        <v>0</v>
      </c>
      <c r="FT21" s="19">
        <v>0</v>
      </c>
      <c r="FU21" s="19">
        <v>68</v>
      </c>
      <c r="FV21" s="19">
        <v>0</v>
      </c>
      <c r="FW21" s="19">
        <v>17</v>
      </c>
      <c r="FX21" s="19">
        <v>0</v>
      </c>
      <c r="FY21" s="19">
        <v>13</v>
      </c>
      <c r="FZ21" s="19">
        <v>0</v>
      </c>
      <c r="GA21" s="19">
        <v>43</v>
      </c>
      <c r="GB21" s="19">
        <v>0</v>
      </c>
      <c r="GC21" s="19">
        <v>0</v>
      </c>
      <c r="GD21" s="19">
        <v>6</v>
      </c>
      <c r="GE21" s="19">
        <v>0</v>
      </c>
      <c r="GF21" s="19">
        <v>19</v>
      </c>
      <c r="GG21" s="19">
        <v>0</v>
      </c>
      <c r="GH21" s="19">
        <v>17</v>
      </c>
      <c r="GI21" s="19">
        <v>0</v>
      </c>
      <c r="GJ21" s="19">
        <v>0</v>
      </c>
      <c r="GK21" s="19">
        <v>0</v>
      </c>
      <c r="GL21" s="19">
        <v>2</v>
      </c>
      <c r="GM21" s="19">
        <v>25</v>
      </c>
      <c r="GN21" s="19">
        <v>0</v>
      </c>
      <c r="GO21" s="19">
        <v>112</v>
      </c>
      <c r="GP21" s="19">
        <v>0</v>
      </c>
      <c r="GQ21" s="19">
        <v>77</v>
      </c>
      <c r="GR21" s="19">
        <v>0</v>
      </c>
      <c r="GS21" s="19">
        <v>51</v>
      </c>
      <c r="GT21" s="19">
        <v>0</v>
      </c>
      <c r="GU21" s="19">
        <v>0</v>
      </c>
      <c r="GV21" s="19">
        <v>5</v>
      </c>
      <c r="GW21" s="19">
        <v>0</v>
      </c>
      <c r="GX21" s="19">
        <v>70</v>
      </c>
      <c r="GY21" s="19">
        <v>0</v>
      </c>
      <c r="GZ21" s="19">
        <v>21</v>
      </c>
      <c r="HA21" s="19">
        <v>0</v>
      </c>
      <c r="HB21" s="19">
        <v>8</v>
      </c>
      <c r="HC21" s="19">
        <v>0</v>
      </c>
      <c r="HD21" s="19">
        <v>1</v>
      </c>
      <c r="HE21" s="19">
        <v>0</v>
      </c>
      <c r="HF21" s="19">
        <v>0</v>
      </c>
      <c r="HG21" s="19">
        <v>0</v>
      </c>
      <c r="HH21" s="19">
        <v>0</v>
      </c>
      <c r="HI21" s="19">
        <v>17</v>
      </c>
      <c r="HJ21" s="19">
        <v>0</v>
      </c>
      <c r="HK21" s="19">
        <v>29</v>
      </c>
      <c r="HL21" s="19">
        <v>0</v>
      </c>
      <c r="HM21" s="19">
        <v>50</v>
      </c>
      <c r="HN21" s="19">
        <v>52</v>
      </c>
      <c r="HO21" s="19">
        <v>0</v>
      </c>
      <c r="HP21" s="19">
        <v>7</v>
      </c>
      <c r="HQ21" s="19">
        <v>0</v>
      </c>
      <c r="HR21" s="19">
        <v>153</v>
      </c>
      <c r="HS21" s="19">
        <v>0</v>
      </c>
      <c r="HT21" s="19">
        <v>44</v>
      </c>
      <c r="HU21" s="19">
        <v>0</v>
      </c>
      <c r="HV21" s="19">
        <v>0</v>
      </c>
      <c r="HW21" s="19">
        <v>117</v>
      </c>
      <c r="HX21" s="30">
        <f t="shared" si="6"/>
        <v>1629</v>
      </c>
      <c r="HY21" s="31"/>
      <c r="HZ21" s="32">
        <v>48</v>
      </c>
      <c r="IA21" s="32">
        <v>12</v>
      </c>
      <c r="IB21" s="32">
        <v>3</v>
      </c>
      <c r="IC21" s="32">
        <v>71</v>
      </c>
      <c r="ID21" s="32">
        <v>4</v>
      </c>
      <c r="IE21" s="32">
        <v>75</v>
      </c>
      <c r="IF21" s="32">
        <v>15</v>
      </c>
      <c r="IG21" s="206">
        <f>SUM([1]Hoja1!$D$1240:$D$1265)</f>
        <v>207</v>
      </c>
      <c r="IH21" s="206"/>
      <c r="II21" s="33">
        <f>SUM(HZ21:IH21)</f>
        <v>435</v>
      </c>
    </row>
    <row r="22" spans="1:243" ht="30" customHeight="1" x14ac:dyDescent="0.25">
      <c r="A22" s="17" t="s">
        <v>242</v>
      </c>
      <c r="B22" s="18" t="s">
        <v>228</v>
      </c>
      <c r="C22" s="18">
        <v>111</v>
      </c>
      <c r="D22" s="19">
        <v>100</v>
      </c>
      <c r="E22" s="18">
        <v>58</v>
      </c>
      <c r="F22" s="19">
        <v>65</v>
      </c>
      <c r="G22" s="18">
        <v>104</v>
      </c>
      <c r="H22" s="19">
        <v>96</v>
      </c>
      <c r="I22" s="18">
        <v>322</v>
      </c>
      <c r="J22" s="18">
        <v>125</v>
      </c>
      <c r="K22" s="20">
        <f t="shared" si="0"/>
        <v>595</v>
      </c>
      <c r="L22" s="20">
        <f t="shared" si="0"/>
        <v>386</v>
      </c>
      <c r="M22" s="21">
        <f t="shared" si="1"/>
        <v>981</v>
      </c>
      <c r="N22" s="18">
        <v>102</v>
      </c>
      <c r="O22" s="22">
        <v>84</v>
      </c>
      <c r="P22" s="18">
        <v>271</v>
      </c>
      <c r="Q22" s="18">
        <v>228</v>
      </c>
      <c r="R22" s="18">
        <v>38</v>
      </c>
      <c r="S22" s="23">
        <v>16</v>
      </c>
      <c r="T22" s="22">
        <v>7</v>
      </c>
      <c r="U22" s="18">
        <v>3</v>
      </c>
      <c r="V22" s="18">
        <v>2</v>
      </c>
      <c r="W22" s="24">
        <v>15</v>
      </c>
      <c r="X22" s="25">
        <v>1</v>
      </c>
      <c r="Y22" s="18">
        <v>0</v>
      </c>
      <c r="Z22" s="18">
        <v>318</v>
      </c>
      <c r="AA22" s="22">
        <v>160</v>
      </c>
      <c r="AB22" s="18">
        <v>21</v>
      </c>
      <c r="AC22" s="22">
        <v>13</v>
      </c>
      <c r="AD22" s="18">
        <v>73</v>
      </c>
      <c r="AE22" s="18">
        <v>69</v>
      </c>
      <c r="AF22" s="20">
        <f t="shared" si="2"/>
        <v>833</v>
      </c>
      <c r="AG22" s="20">
        <f t="shared" si="2"/>
        <v>588</v>
      </c>
      <c r="AH22" s="26">
        <f t="shared" si="3"/>
        <v>1421</v>
      </c>
      <c r="AI22" s="27">
        <v>2</v>
      </c>
      <c r="AJ22" s="27">
        <v>0</v>
      </c>
      <c r="AK22" s="27">
        <v>0</v>
      </c>
      <c r="AL22" s="27">
        <v>0</v>
      </c>
      <c r="AM22" s="19">
        <v>6</v>
      </c>
      <c r="AN22" s="19">
        <v>0</v>
      </c>
      <c r="AO22" s="19">
        <v>0</v>
      </c>
      <c r="AP22" s="19">
        <v>0</v>
      </c>
      <c r="AQ22" s="19">
        <v>5</v>
      </c>
      <c r="AR22" s="19">
        <v>0</v>
      </c>
      <c r="AS22" s="19">
        <v>14</v>
      </c>
      <c r="AT22" s="19">
        <v>0</v>
      </c>
      <c r="AU22" s="19">
        <v>5</v>
      </c>
      <c r="AV22" s="19">
        <v>0</v>
      </c>
      <c r="AW22" s="19">
        <v>0</v>
      </c>
      <c r="AX22" s="19">
        <v>0</v>
      </c>
      <c r="AY22" s="19">
        <v>14</v>
      </c>
      <c r="AZ22" s="19">
        <v>0</v>
      </c>
      <c r="BA22" s="19">
        <v>0</v>
      </c>
      <c r="BB22" s="19">
        <v>0</v>
      </c>
      <c r="BC22" s="19">
        <v>8</v>
      </c>
      <c r="BD22" s="19">
        <v>0</v>
      </c>
      <c r="BE22" s="19">
        <v>2</v>
      </c>
      <c r="BF22" s="19">
        <v>0</v>
      </c>
      <c r="BG22" s="19">
        <v>11</v>
      </c>
      <c r="BH22" s="19">
        <v>0</v>
      </c>
      <c r="BI22" s="19">
        <v>26</v>
      </c>
      <c r="BJ22" s="19">
        <v>0</v>
      </c>
      <c r="BK22" s="19">
        <v>2</v>
      </c>
      <c r="BL22" s="19">
        <v>0</v>
      </c>
      <c r="BM22" s="19">
        <v>4</v>
      </c>
      <c r="BN22" s="19">
        <v>0</v>
      </c>
      <c r="BO22" s="19">
        <v>7</v>
      </c>
      <c r="BP22" s="19">
        <v>0</v>
      </c>
      <c r="BQ22" s="19">
        <v>2</v>
      </c>
      <c r="BR22" s="19">
        <v>0</v>
      </c>
      <c r="BS22" s="19">
        <v>0</v>
      </c>
      <c r="BT22" s="19">
        <v>0</v>
      </c>
      <c r="BU22" s="19">
        <v>17</v>
      </c>
      <c r="BV22" s="19">
        <v>0</v>
      </c>
      <c r="BW22" s="19">
        <v>15</v>
      </c>
      <c r="BX22" s="19">
        <v>0</v>
      </c>
      <c r="BY22" s="19">
        <v>16</v>
      </c>
      <c r="BZ22" s="19">
        <v>0</v>
      </c>
      <c r="CA22" s="19">
        <v>1</v>
      </c>
      <c r="CB22" s="19">
        <v>0</v>
      </c>
      <c r="CC22" s="19">
        <v>0</v>
      </c>
      <c r="CD22" s="19">
        <v>0</v>
      </c>
      <c r="CE22" s="19">
        <v>1</v>
      </c>
      <c r="CF22" s="19">
        <v>0</v>
      </c>
      <c r="CG22" s="28">
        <f t="shared" si="12"/>
        <v>158</v>
      </c>
      <c r="CH22" s="29">
        <f t="shared" si="13"/>
        <v>0</v>
      </c>
      <c r="CI22" s="19">
        <v>4</v>
      </c>
      <c r="CJ22" s="19">
        <v>0</v>
      </c>
      <c r="CK22" s="19">
        <v>38</v>
      </c>
      <c r="CL22" s="19">
        <v>43</v>
      </c>
      <c r="CM22" s="19">
        <v>0</v>
      </c>
      <c r="CN22" s="19">
        <v>1</v>
      </c>
      <c r="CO22" s="19">
        <v>0</v>
      </c>
      <c r="CP22" s="19">
        <v>8</v>
      </c>
      <c r="CQ22" s="19">
        <v>0</v>
      </c>
      <c r="CR22" s="19">
        <v>22</v>
      </c>
      <c r="CS22" s="19">
        <v>15</v>
      </c>
      <c r="CT22" s="19">
        <v>50</v>
      </c>
      <c r="CU22" s="19">
        <v>72</v>
      </c>
      <c r="CV22" s="19">
        <v>11</v>
      </c>
      <c r="CW22" s="19">
        <v>869</v>
      </c>
      <c r="CX22" s="19">
        <v>1</v>
      </c>
      <c r="CY22" s="19">
        <v>3</v>
      </c>
      <c r="CZ22" s="19">
        <v>46</v>
      </c>
      <c r="DA22" s="19">
        <v>81</v>
      </c>
      <c r="DB22" s="19">
        <v>52</v>
      </c>
      <c r="DC22" s="19">
        <v>252</v>
      </c>
      <c r="DD22" s="19">
        <v>154</v>
      </c>
      <c r="DE22" s="19">
        <v>0</v>
      </c>
      <c r="DF22" s="19">
        <v>45</v>
      </c>
      <c r="DG22" s="19">
        <v>20</v>
      </c>
      <c r="DH22" s="19">
        <v>52</v>
      </c>
      <c r="DI22" s="19">
        <v>60</v>
      </c>
      <c r="DJ22" s="19">
        <v>5</v>
      </c>
      <c r="DK22" s="19">
        <v>38</v>
      </c>
      <c r="DL22" s="19">
        <v>0</v>
      </c>
      <c r="DM22" s="19">
        <v>7</v>
      </c>
      <c r="DN22" s="19">
        <v>50</v>
      </c>
      <c r="DO22" s="19">
        <v>38</v>
      </c>
      <c r="DP22" s="19">
        <v>8</v>
      </c>
      <c r="DQ22" s="19">
        <v>12</v>
      </c>
      <c r="DR22" s="19">
        <v>18</v>
      </c>
      <c r="DS22" s="19">
        <v>102</v>
      </c>
      <c r="DT22" s="19">
        <v>8</v>
      </c>
      <c r="DU22" s="19">
        <v>102</v>
      </c>
      <c r="DV22" s="19">
        <v>134</v>
      </c>
      <c r="DW22" s="19">
        <v>4</v>
      </c>
      <c r="DX22" s="19">
        <v>8</v>
      </c>
      <c r="DY22" s="19">
        <v>10</v>
      </c>
      <c r="DZ22" s="19">
        <v>40</v>
      </c>
      <c r="EA22" s="19">
        <v>86</v>
      </c>
      <c r="EB22" s="19">
        <v>5</v>
      </c>
      <c r="EC22" s="19">
        <v>26</v>
      </c>
      <c r="ED22" s="19">
        <v>4</v>
      </c>
      <c r="EE22" s="19">
        <v>100</v>
      </c>
      <c r="EF22" s="19">
        <v>46</v>
      </c>
      <c r="EG22" s="19">
        <v>138</v>
      </c>
      <c r="EH22" s="19">
        <v>48</v>
      </c>
      <c r="EI22" s="19">
        <v>4</v>
      </c>
      <c r="EJ22" s="19">
        <v>38</v>
      </c>
      <c r="EK22" s="19">
        <v>33</v>
      </c>
      <c r="EL22" s="19">
        <v>12</v>
      </c>
      <c r="EM22" s="19">
        <v>6</v>
      </c>
      <c r="EN22" s="19">
        <v>74</v>
      </c>
      <c r="EO22" s="19">
        <v>36</v>
      </c>
      <c r="EP22" s="19">
        <v>39</v>
      </c>
      <c r="EQ22" s="19">
        <v>61</v>
      </c>
      <c r="ER22" s="19">
        <v>160</v>
      </c>
      <c r="ES22" s="29">
        <f t="shared" si="7"/>
        <v>1407</v>
      </c>
      <c r="ET22" s="29">
        <f t="shared" si="8"/>
        <v>1992</v>
      </c>
      <c r="EU22" s="26">
        <f t="shared" si="10"/>
        <v>3399</v>
      </c>
      <c r="EV22" s="19">
        <v>13</v>
      </c>
      <c r="EW22" s="19">
        <v>0</v>
      </c>
      <c r="EX22" s="19">
        <v>42</v>
      </c>
      <c r="EY22" s="19">
        <v>0</v>
      </c>
      <c r="EZ22" s="19">
        <v>5</v>
      </c>
      <c r="FA22" s="19">
        <v>159</v>
      </c>
      <c r="FB22" s="19">
        <v>0</v>
      </c>
      <c r="FC22" s="19">
        <v>14</v>
      </c>
      <c r="FD22" s="19">
        <v>0</v>
      </c>
      <c r="FE22" s="19">
        <v>90</v>
      </c>
      <c r="FF22" s="19">
        <v>49</v>
      </c>
      <c r="FG22" s="19">
        <v>0</v>
      </c>
      <c r="FH22" s="19">
        <v>37</v>
      </c>
      <c r="FI22" s="19">
        <v>0</v>
      </c>
      <c r="FJ22" s="19">
        <v>0</v>
      </c>
      <c r="FK22" s="19">
        <v>0</v>
      </c>
      <c r="FL22" s="19">
        <v>0</v>
      </c>
      <c r="FM22" s="19">
        <v>0</v>
      </c>
      <c r="FN22" s="19">
        <v>0</v>
      </c>
      <c r="FO22" s="19">
        <v>117</v>
      </c>
      <c r="FP22" s="19">
        <v>114</v>
      </c>
      <c r="FQ22" s="19">
        <v>0</v>
      </c>
      <c r="FR22" s="19">
        <v>141</v>
      </c>
      <c r="FS22" s="19">
        <v>0</v>
      </c>
      <c r="FT22" s="19">
        <v>1</v>
      </c>
      <c r="FU22" s="19">
        <v>116</v>
      </c>
      <c r="FV22" s="19">
        <v>0</v>
      </c>
      <c r="FW22" s="19">
        <v>78</v>
      </c>
      <c r="FX22" s="19">
        <v>0</v>
      </c>
      <c r="FY22" s="19">
        <v>33</v>
      </c>
      <c r="FZ22" s="19">
        <v>0</v>
      </c>
      <c r="GA22" s="19">
        <v>39</v>
      </c>
      <c r="GB22" s="19">
        <v>0</v>
      </c>
      <c r="GC22" s="19">
        <v>0</v>
      </c>
      <c r="GD22" s="19">
        <v>14</v>
      </c>
      <c r="GE22" s="19">
        <v>0</v>
      </c>
      <c r="GF22" s="19">
        <v>21</v>
      </c>
      <c r="GG22" s="19">
        <v>0</v>
      </c>
      <c r="GH22" s="19">
        <v>81</v>
      </c>
      <c r="GI22" s="19">
        <v>0</v>
      </c>
      <c r="GJ22" s="19">
        <v>14</v>
      </c>
      <c r="GK22" s="19">
        <v>0</v>
      </c>
      <c r="GL22" s="19">
        <v>92</v>
      </c>
      <c r="GM22" s="19">
        <v>108</v>
      </c>
      <c r="GN22" s="19">
        <v>0</v>
      </c>
      <c r="GO22" s="19">
        <v>99</v>
      </c>
      <c r="GP22" s="19">
        <v>0</v>
      </c>
      <c r="GQ22" s="19">
        <v>12</v>
      </c>
      <c r="GR22" s="19">
        <v>0</v>
      </c>
      <c r="GS22" s="19">
        <v>45</v>
      </c>
      <c r="GT22" s="19">
        <v>0</v>
      </c>
      <c r="GU22" s="19">
        <v>0</v>
      </c>
      <c r="GV22" s="19">
        <v>14</v>
      </c>
      <c r="GW22" s="19">
        <v>0</v>
      </c>
      <c r="GX22" s="19">
        <v>122</v>
      </c>
      <c r="GY22" s="19">
        <v>0</v>
      </c>
      <c r="GZ22" s="19">
        <v>38</v>
      </c>
      <c r="HA22" s="19">
        <v>0</v>
      </c>
      <c r="HB22" s="19">
        <v>9</v>
      </c>
      <c r="HC22" s="19">
        <v>0</v>
      </c>
      <c r="HD22" s="19">
        <v>4</v>
      </c>
      <c r="HE22" s="19">
        <v>0</v>
      </c>
      <c r="HF22" s="19">
        <v>0</v>
      </c>
      <c r="HG22" s="19">
        <v>0</v>
      </c>
      <c r="HH22" s="19">
        <v>0</v>
      </c>
      <c r="HI22" s="19">
        <v>16</v>
      </c>
      <c r="HJ22" s="19">
        <v>0</v>
      </c>
      <c r="HK22" s="19">
        <v>7</v>
      </c>
      <c r="HL22" s="19">
        <v>0</v>
      </c>
      <c r="HM22" s="19">
        <v>14</v>
      </c>
      <c r="HN22" s="19">
        <v>41</v>
      </c>
      <c r="HO22" s="19">
        <v>0</v>
      </c>
      <c r="HP22" s="19">
        <v>55</v>
      </c>
      <c r="HQ22" s="19">
        <v>0</v>
      </c>
      <c r="HR22" s="19">
        <v>100</v>
      </c>
      <c r="HS22" s="19">
        <v>0</v>
      </c>
      <c r="HT22" s="19">
        <v>86</v>
      </c>
      <c r="HU22" s="19">
        <v>0</v>
      </c>
      <c r="HV22" s="19">
        <v>0</v>
      </c>
      <c r="HW22" s="19">
        <v>208</v>
      </c>
      <c r="HX22" s="30">
        <f t="shared" si="6"/>
        <v>2248</v>
      </c>
      <c r="HY22" s="31"/>
      <c r="HZ22" s="32">
        <v>153</v>
      </c>
      <c r="IA22" s="32">
        <v>18</v>
      </c>
      <c r="IB22" s="32">
        <v>7</v>
      </c>
      <c r="IC22" s="32">
        <v>152</v>
      </c>
      <c r="ID22" s="32">
        <v>5</v>
      </c>
      <c r="IE22" s="32">
        <v>137</v>
      </c>
      <c r="IF22" s="32">
        <v>40</v>
      </c>
      <c r="IG22" s="206">
        <f>SUM([1]Hoja1!$D$1279:$D$1308)</f>
        <v>408</v>
      </c>
      <c r="IH22" s="206"/>
      <c r="II22" s="33">
        <f t="shared" ref="II22:II70" si="14">SUM(HZ22:IH22)</f>
        <v>920</v>
      </c>
    </row>
    <row r="23" spans="1:243" ht="30" customHeight="1" x14ac:dyDescent="0.25">
      <c r="A23" s="17" t="s">
        <v>243</v>
      </c>
      <c r="B23" s="18" t="s">
        <v>228</v>
      </c>
      <c r="C23" s="18">
        <v>39</v>
      </c>
      <c r="D23" s="19">
        <v>44</v>
      </c>
      <c r="E23" s="18">
        <v>27</v>
      </c>
      <c r="F23" s="19">
        <v>31</v>
      </c>
      <c r="G23" s="18">
        <v>54</v>
      </c>
      <c r="H23" s="19">
        <v>58</v>
      </c>
      <c r="I23" s="18">
        <v>177</v>
      </c>
      <c r="J23" s="18">
        <v>68</v>
      </c>
      <c r="K23" s="20">
        <f t="shared" si="0"/>
        <v>297</v>
      </c>
      <c r="L23" s="20">
        <f t="shared" si="0"/>
        <v>201</v>
      </c>
      <c r="M23" s="21">
        <f t="shared" si="1"/>
        <v>498</v>
      </c>
      <c r="N23" s="18">
        <v>58</v>
      </c>
      <c r="O23" s="22">
        <v>49</v>
      </c>
      <c r="P23" s="18">
        <v>81</v>
      </c>
      <c r="Q23" s="18">
        <v>69</v>
      </c>
      <c r="R23" s="18">
        <v>8</v>
      </c>
      <c r="S23" s="23">
        <v>11</v>
      </c>
      <c r="T23" s="22">
        <v>3</v>
      </c>
      <c r="U23" s="18">
        <v>0</v>
      </c>
      <c r="V23" s="18">
        <v>3</v>
      </c>
      <c r="W23" s="18">
        <v>4</v>
      </c>
      <c r="X23" s="18">
        <v>1</v>
      </c>
      <c r="Y23" s="18">
        <v>0</v>
      </c>
      <c r="Z23" s="18">
        <v>182</v>
      </c>
      <c r="AA23" s="22">
        <v>136</v>
      </c>
      <c r="AB23" s="18">
        <v>19</v>
      </c>
      <c r="AC23" s="22">
        <v>4</v>
      </c>
      <c r="AD23" s="18">
        <v>12</v>
      </c>
      <c r="AE23" s="18">
        <v>8</v>
      </c>
      <c r="AF23" s="20">
        <f t="shared" si="2"/>
        <v>367</v>
      </c>
      <c r="AG23" s="20">
        <f t="shared" si="2"/>
        <v>281</v>
      </c>
      <c r="AH23" s="26">
        <f t="shared" si="3"/>
        <v>648</v>
      </c>
      <c r="AI23" s="27">
        <v>4</v>
      </c>
      <c r="AJ23" s="27">
        <v>0</v>
      </c>
      <c r="AK23" s="27">
        <v>0</v>
      </c>
      <c r="AL23" s="27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7</v>
      </c>
      <c r="AT23" s="19">
        <v>0</v>
      </c>
      <c r="AU23" s="19">
        <v>0</v>
      </c>
      <c r="AV23" s="19">
        <v>0</v>
      </c>
      <c r="AW23" s="19">
        <v>0</v>
      </c>
      <c r="AX23" s="19">
        <v>0</v>
      </c>
      <c r="AY23" s="19">
        <v>20</v>
      </c>
      <c r="AZ23" s="19">
        <v>0</v>
      </c>
      <c r="BA23" s="19">
        <v>0</v>
      </c>
      <c r="BB23" s="19">
        <v>0</v>
      </c>
      <c r="BC23" s="19">
        <v>1</v>
      </c>
      <c r="BD23" s="19">
        <v>0</v>
      </c>
      <c r="BE23" s="19">
        <v>0</v>
      </c>
      <c r="BF23" s="19">
        <v>0</v>
      </c>
      <c r="BG23" s="19">
        <v>4</v>
      </c>
      <c r="BH23" s="19">
        <v>0</v>
      </c>
      <c r="BI23" s="19">
        <v>6</v>
      </c>
      <c r="BJ23" s="19">
        <v>0</v>
      </c>
      <c r="BK23" s="19">
        <v>0</v>
      </c>
      <c r="BL23" s="19">
        <v>0</v>
      </c>
      <c r="BM23" s="19">
        <v>0</v>
      </c>
      <c r="BN23" s="19">
        <v>0</v>
      </c>
      <c r="BO23" s="19">
        <v>0</v>
      </c>
      <c r="BP23" s="19">
        <v>0</v>
      </c>
      <c r="BQ23" s="19">
        <v>0</v>
      </c>
      <c r="BR23" s="19">
        <v>0</v>
      </c>
      <c r="BS23" s="19">
        <v>7</v>
      </c>
      <c r="BT23" s="19">
        <v>0</v>
      </c>
      <c r="BU23" s="19">
        <v>6</v>
      </c>
      <c r="BV23" s="19">
        <v>0</v>
      </c>
      <c r="BW23" s="19">
        <v>0</v>
      </c>
      <c r="BX23" s="19">
        <v>0</v>
      </c>
      <c r="BY23" s="19">
        <v>0</v>
      </c>
      <c r="BZ23" s="19">
        <v>0</v>
      </c>
      <c r="CA23" s="19">
        <v>0</v>
      </c>
      <c r="CB23" s="19">
        <v>0</v>
      </c>
      <c r="CC23" s="19">
        <v>0</v>
      </c>
      <c r="CD23" s="19">
        <v>0</v>
      </c>
      <c r="CE23" s="19">
        <v>0</v>
      </c>
      <c r="CF23" s="19">
        <v>0</v>
      </c>
      <c r="CG23" s="28">
        <f t="shared" si="12"/>
        <v>55</v>
      </c>
      <c r="CH23" s="29">
        <f t="shared" si="13"/>
        <v>0</v>
      </c>
      <c r="CI23" s="19">
        <v>1</v>
      </c>
      <c r="CJ23" s="19">
        <v>1</v>
      </c>
      <c r="CK23" s="19">
        <v>14</v>
      </c>
      <c r="CL23" s="19">
        <v>15</v>
      </c>
      <c r="CM23" s="19">
        <v>14</v>
      </c>
      <c r="CN23" s="19">
        <v>1</v>
      </c>
      <c r="CO23" s="19">
        <v>55</v>
      </c>
      <c r="CP23" s="19">
        <v>68</v>
      </c>
      <c r="CQ23" s="19">
        <v>0</v>
      </c>
      <c r="CR23" s="19">
        <v>2</v>
      </c>
      <c r="CS23" s="19">
        <v>0</v>
      </c>
      <c r="CT23" s="19">
        <v>2</v>
      </c>
      <c r="CU23" s="19">
        <v>18</v>
      </c>
      <c r="CV23" s="19">
        <v>0</v>
      </c>
      <c r="CW23" s="19">
        <v>0</v>
      </c>
      <c r="CX23" s="19">
        <v>0</v>
      </c>
      <c r="CY23" s="19">
        <v>0</v>
      </c>
      <c r="CZ23" s="19">
        <v>16</v>
      </c>
      <c r="DA23" s="19">
        <v>77</v>
      </c>
      <c r="DB23" s="19">
        <v>72</v>
      </c>
      <c r="DC23" s="19">
        <v>87</v>
      </c>
      <c r="DD23" s="19">
        <v>57</v>
      </c>
      <c r="DE23" s="19">
        <v>0</v>
      </c>
      <c r="DF23" s="19">
        <v>9</v>
      </c>
      <c r="DG23" s="19">
        <v>0</v>
      </c>
      <c r="DH23" s="19">
        <v>0</v>
      </c>
      <c r="DI23" s="19">
        <v>0</v>
      </c>
      <c r="DJ23" s="19">
        <v>9</v>
      </c>
      <c r="DK23" s="19">
        <v>19</v>
      </c>
      <c r="DL23" s="19">
        <v>8</v>
      </c>
      <c r="DM23" s="19">
        <v>23</v>
      </c>
      <c r="DN23" s="19">
        <v>11</v>
      </c>
      <c r="DO23" s="19">
        <v>0</v>
      </c>
      <c r="DP23" s="19">
        <v>0</v>
      </c>
      <c r="DQ23" s="19">
        <v>0</v>
      </c>
      <c r="DR23" s="19">
        <v>15</v>
      </c>
      <c r="DS23" s="19">
        <v>22</v>
      </c>
      <c r="DT23" s="19">
        <v>1</v>
      </c>
      <c r="DU23" s="19">
        <v>21</v>
      </c>
      <c r="DV23" s="19">
        <v>75</v>
      </c>
      <c r="DW23" s="19">
        <v>27</v>
      </c>
      <c r="DX23" s="19">
        <v>20</v>
      </c>
      <c r="DY23" s="19">
        <v>22</v>
      </c>
      <c r="DZ23" s="19">
        <v>74</v>
      </c>
      <c r="EA23" s="19">
        <v>64</v>
      </c>
      <c r="EB23" s="19">
        <v>0</v>
      </c>
      <c r="EC23" s="19">
        <v>27</v>
      </c>
      <c r="ED23" s="19">
        <v>0</v>
      </c>
      <c r="EE23" s="19">
        <v>0</v>
      </c>
      <c r="EF23" s="19">
        <v>1</v>
      </c>
      <c r="EG23" s="19">
        <v>9</v>
      </c>
      <c r="EH23" s="19">
        <v>19</v>
      </c>
      <c r="EI23" s="19">
        <v>0</v>
      </c>
      <c r="EJ23" s="19">
        <v>9</v>
      </c>
      <c r="EK23" s="19">
        <v>0</v>
      </c>
      <c r="EL23" s="19">
        <v>10</v>
      </c>
      <c r="EM23" s="19">
        <v>3</v>
      </c>
      <c r="EN23" s="19">
        <v>48</v>
      </c>
      <c r="EO23" s="19">
        <v>20</v>
      </c>
      <c r="EP23" s="19">
        <v>16</v>
      </c>
      <c r="EQ23" s="19">
        <v>43</v>
      </c>
      <c r="ER23" s="19">
        <v>136</v>
      </c>
      <c r="ES23" s="29">
        <f t="shared" si="7"/>
        <v>579</v>
      </c>
      <c r="ET23" s="29">
        <f t="shared" si="8"/>
        <v>682</v>
      </c>
      <c r="EU23" s="26">
        <f t="shared" si="10"/>
        <v>1261</v>
      </c>
      <c r="EV23" s="19">
        <v>12</v>
      </c>
      <c r="EW23" s="19">
        <v>0</v>
      </c>
      <c r="EX23" s="19">
        <v>31</v>
      </c>
      <c r="EY23" s="19">
        <v>0</v>
      </c>
      <c r="EZ23" s="19">
        <v>1</v>
      </c>
      <c r="FA23" s="19">
        <v>21</v>
      </c>
      <c r="FB23" s="19">
        <v>0</v>
      </c>
      <c r="FC23" s="19">
        <v>37</v>
      </c>
      <c r="FD23" s="19">
        <v>0</v>
      </c>
      <c r="FE23" s="19">
        <v>40</v>
      </c>
      <c r="FF23" s="19">
        <v>0</v>
      </c>
      <c r="FG23" s="19">
        <v>0</v>
      </c>
      <c r="FH23" s="19">
        <v>0</v>
      </c>
      <c r="FI23" s="19">
        <v>0</v>
      </c>
      <c r="FJ23" s="19">
        <v>0</v>
      </c>
      <c r="FK23" s="19">
        <v>0</v>
      </c>
      <c r="FL23" s="19">
        <v>0</v>
      </c>
      <c r="FM23" s="19">
        <v>0</v>
      </c>
      <c r="FN23" s="19">
        <v>0</v>
      </c>
      <c r="FO23" s="19">
        <v>13</v>
      </c>
      <c r="FP23" s="19">
        <v>138</v>
      </c>
      <c r="FQ23" s="19">
        <v>0</v>
      </c>
      <c r="FR23" s="19">
        <v>24</v>
      </c>
      <c r="FS23" s="19">
        <v>0</v>
      </c>
      <c r="FT23" s="19">
        <v>8</v>
      </c>
      <c r="FU23" s="19">
        <v>18</v>
      </c>
      <c r="FV23" s="19">
        <v>0</v>
      </c>
      <c r="FW23" s="19">
        <v>5</v>
      </c>
      <c r="FX23" s="19">
        <v>0</v>
      </c>
      <c r="FY23" s="19">
        <v>17</v>
      </c>
      <c r="FZ23" s="19">
        <v>0</v>
      </c>
      <c r="GA23" s="19">
        <v>20</v>
      </c>
      <c r="GB23" s="19">
        <v>0</v>
      </c>
      <c r="GC23" s="19">
        <v>0</v>
      </c>
      <c r="GD23" s="19">
        <v>15</v>
      </c>
      <c r="GE23" s="19">
        <v>0</v>
      </c>
      <c r="GF23" s="19">
        <v>18</v>
      </c>
      <c r="GG23" s="19">
        <v>0</v>
      </c>
      <c r="GH23" s="19">
        <v>39</v>
      </c>
      <c r="GI23" s="19">
        <v>0</v>
      </c>
      <c r="GJ23" s="19">
        <v>0</v>
      </c>
      <c r="GK23" s="19">
        <v>0</v>
      </c>
      <c r="GL23" s="19">
        <v>16</v>
      </c>
      <c r="GM23" s="19">
        <v>4</v>
      </c>
      <c r="GN23" s="19">
        <v>0</v>
      </c>
      <c r="GO23" s="19">
        <v>2</v>
      </c>
      <c r="GP23" s="19">
        <v>0</v>
      </c>
      <c r="GQ23" s="19">
        <v>1</v>
      </c>
      <c r="GR23" s="19">
        <v>0</v>
      </c>
      <c r="GS23" s="19">
        <v>42</v>
      </c>
      <c r="GT23" s="19">
        <v>0</v>
      </c>
      <c r="GU23" s="19">
        <v>0</v>
      </c>
      <c r="GV23" s="19">
        <v>62</v>
      </c>
      <c r="GW23" s="19">
        <v>0</v>
      </c>
      <c r="GX23" s="19">
        <v>84</v>
      </c>
      <c r="GY23" s="19">
        <v>0</v>
      </c>
      <c r="GZ23" s="19">
        <v>0</v>
      </c>
      <c r="HA23" s="19">
        <v>0</v>
      </c>
      <c r="HB23" s="19">
        <v>0</v>
      </c>
      <c r="HC23" s="19">
        <v>0</v>
      </c>
      <c r="HD23" s="19">
        <v>0</v>
      </c>
      <c r="HE23" s="19">
        <v>0</v>
      </c>
      <c r="HF23" s="19">
        <v>0</v>
      </c>
      <c r="HG23" s="19">
        <v>0</v>
      </c>
      <c r="HH23" s="19">
        <v>0</v>
      </c>
      <c r="HI23" s="19">
        <v>21</v>
      </c>
      <c r="HJ23" s="19">
        <v>0</v>
      </c>
      <c r="HK23" s="19">
        <v>0</v>
      </c>
      <c r="HL23" s="19">
        <v>0</v>
      </c>
      <c r="HM23" s="19">
        <v>31</v>
      </c>
      <c r="HN23" s="19">
        <v>21</v>
      </c>
      <c r="HO23" s="19">
        <v>0</v>
      </c>
      <c r="HP23" s="19">
        <v>30</v>
      </c>
      <c r="HQ23" s="19">
        <v>0</v>
      </c>
      <c r="HR23" s="19">
        <v>51</v>
      </c>
      <c r="HS23" s="19">
        <v>0</v>
      </c>
      <c r="HT23" s="19">
        <v>47</v>
      </c>
      <c r="HU23" s="19">
        <v>0</v>
      </c>
      <c r="HV23" s="19">
        <v>0</v>
      </c>
      <c r="HW23" s="19">
        <v>59</v>
      </c>
      <c r="HX23" s="30">
        <f t="shared" si="6"/>
        <v>928</v>
      </c>
      <c r="HY23" s="31"/>
      <c r="HZ23" s="32">
        <v>79</v>
      </c>
      <c r="IA23" s="32">
        <v>8</v>
      </c>
      <c r="IB23" s="32">
        <v>10</v>
      </c>
      <c r="IC23" s="32">
        <v>52</v>
      </c>
      <c r="ID23" s="32">
        <v>4</v>
      </c>
      <c r="IE23" s="32">
        <v>55</v>
      </c>
      <c r="IF23" s="34">
        <v>0</v>
      </c>
      <c r="IG23" s="206">
        <f>SUM([1]Hoja1!$D$1319:$D$1345)</f>
        <v>164</v>
      </c>
      <c r="IH23" s="206"/>
      <c r="II23" s="33">
        <f t="shared" si="14"/>
        <v>372</v>
      </c>
    </row>
    <row r="24" spans="1:243" ht="30" customHeight="1" x14ac:dyDescent="0.25">
      <c r="A24" s="17" t="s">
        <v>244</v>
      </c>
      <c r="B24" s="18" t="s">
        <v>228</v>
      </c>
      <c r="C24" s="18">
        <v>55</v>
      </c>
      <c r="D24" s="19">
        <v>52</v>
      </c>
      <c r="E24" s="18">
        <v>34</v>
      </c>
      <c r="F24" s="19">
        <v>43</v>
      </c>
      <c r="G24" s="18">
        <v>54</v>
      </c>
      <c r="H24" s="19">
        <v>43</v>
      </c>
      <c r="I24" s="18">
        <v>195</v>
      </c>
      <c r="J24" s="18">
        <v>43</v>
      </c>
      <c r="K24" s="20">
        <f t="shared" si="0"/>
        <v>338</v>
      </c>
      <c r="L24" s="20">
        <f t="shared" si="0"/>
        <v>181</v>
      </c>
      <c r="M24" s="21">
        <f t="shared" si="1"/>
        <v>519</v>
      </c>
      <c r="N24" s="18">
        <v>49</v>
      </c>
      <c r="O24" s="22">
        <v>49</v>
      </c>
      <c r="P24" s="18">
        <v>162</v>
      </c>
      <c r="Q24" s="18">
        <v>130</v>
      </c>
      <c r="R24" s="18">
        <v>10</v>
      </c>
      <c r="S24" s="23">
        <v>11</v>
      </c>
      <c r="T24" s="22">
        <v>3</v>
      </c>
      <c r="U24" s="18">
        <v>0</v>
      </c>
      <c r="V24" s="18">
        <v>0</v>
      </c>
      <c r="W24" s="18">
        <v>3</v>
      </c>
      <c r="X24" s="18">
        <v>0</v>
      </c>
      <c r="Y24" s="18">
        <v>0</v>
      </c>
      <c r="Z24" s="18">
        <v>234</v>
      </c>
      <c r="AA24" s="22">
        <v>126</v>
      </c>
      <c r="AB24" s="18">
        <v>11</v>
      </c>
      <c r="AC24" s="22">
        <v>2</v>
      </c>
      <c r="AD24" s="18">
        <v>22</v>
      </c>
      <c r="AE24" s="18">
        <v>18</v>
      </c>
      <c r="AF24" s="20">
        <f t="shared" si="2"/>
        <v>491</v>
      </c>
      <c r="AG24" s="20">
        <f t="shared" si="2"/>
        <v>339</v>
      </c>
      <c r="AH24" s="26">
        <f t="shared" si="3"/>
        <v>830</v>
      </c>
      <c r="AI24" s="27">
        <v>0</v>
      </c>
      <c r="AJ24" s="27">
        <v>0</v>
      </c>
      <c r="AK24" s="27">
        <v>0</v>
      </c>
      <c r="AL24" s="27">
        <v>0</v>
      </c>
      <c r="AM24" s="19">
        <v>7</v>
      </c>
      <c r="AN24" s="19">
        <v>0</v>
      </c>
      <c r="AO24" s="19">
        <v>0</v>
      </c>
      <c r="AP24" s="19">
        <v>0</v>
      </c>
      <c r="AQ24" s="19">
        <v>33</v>
      </c>
      <c r="AR24" s="19">
        <v>0</v>
      </c>
      <c r="AS24" s="19">
        <v>10</v>
      </c>
      <c r="AT24" s="19">
        <v>0</v>
      </c>
      <c r="AU24" s="19">
        <v>2</v>
      </c>
      <c r="AV24" s="19">
        <v>0</v>
      </c>
      <c r="AW24" s="19">
        <v>0</v>
      </c>
      <c r="AX24" s="19">
        <v>0</v>
      </c>
      <c r="AY24" s="19">
        <v>0</v>
      </c>
      <c r="AZ24" s="19">
        <v>0</v>
      </c>
      <c r="BA24" s="19">
        <v>0</v>
      </c>
      <c r="BB24" s="19">
        <v>0</v>
      </c>
      <c r="BC24" s="19">
        <v>2</v>
      </c>
      <c r="BD24" s="19">
        <v>0</v>
      </c>
      <c r="BE24" s="19">
        <v>0</v>
      </c>
      <c r="BF24" s="19">
        <v>0</v>
      </c>
      <c r="BG24" s="19">
        <v>4</v>
      </c>
      <c r="BH24" s="19">
        <v>0</v>
      </c>
      <c r="BI24" s="19">
        <v>20</v>
      </c>
      <c r="BJ24" s="19">
        <v>0</v>
      </c>
      <c r="BK24" s="19">
        <v>0</v>
      </c>
      <c r="BL24" s="19">
        <v>0</v>
      </c>
      <c r="BM24" s="19">
        <v>6</v>
      </c>
      <c r="BN24" s="19">
        <v>0</v>
      </c>
      <c r="BO24" s="19">
        <v>0</v>
      </c>
      <c r="BP24" s="19">
        <v>0</v>
      </c>
      <c r="BQ24" s="19">
        <v>0</v>
      </c>
      <c r="BR24" s="19">
        <v>0</v>
      </c>
      <c r="BS24" s="19">
        <v>0</v>
      </c>
      <c r="BT24" s="19">
        <v>0</v>
      </c>
      <c r="BU24" s="19"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0</v>
      </c>
      <c r="CA24" s="19">
        <v>0</v>
      </c>
      <c r="CB24" s="19">
        <v>0</v>
      </c>
      <c r="CC24" s="19">
        <v>0</v>
      </c>
      <c r="CD24" s="19">
        <v>0</v>
      </c>
      <c r="CE24" s="19">
        <v>0</v>
      </c>
      <c r="CF24" s="19">
        <v>0</v>
      </c>
      <c r="CG24" s="28">
        <f t="shared" si="12"/>
        <v>84</v>
      </c>
      <c r="CH24" s="29">
        <f t="shared" si="13"/>
        <v>0</v>
      </c>
      <c r="CI24" s="19">
        <v>0</v>
      </c>
      <c r="CJ24" s="19">
        <v>1</v>
      </c>
      <c r="CK24" s="19">
        <v>0</v>
      </c>
      <c r="CL24" s="19">
        <v>0</v>
      </c>
      <c r="CM24" s="19">
        <v>0</v>
      </c>
      <c r="CN24" s="19">
        <v>0</v>
      </c>
      <c r="CO24" s="19">
        <v>0</v>
      </c>
      <c r="CP24" s="19">
        <v>1</v>
      </c>
      <c r="CQ24" s="19">
        <v>0</v>
      </c>
      <c r="CR24" s="19">
        <v>3</v>
      </c>
      <c r="CS24" s="19">
        <v>0</v>
      </c>
      <c r="CT24" s="19">
        <v>7</v>
      </c>
      <c r="CU24" s="19">
        <v>0</v>
      </c>
      <c r="CV24" s="19">
        <v>16</v>
      </c>
      <c r="CW24" s="19">
        <v>149</v>
      </c>
      <c r="CX24" s="19">
        <v>2</v>
      </c>
      <c r="CY24" s="19">
        <v>0</v>
      </c>
      <c r="CZ24" s="19">
        <v>79</v>
      </c>
      <c r="DA24" s="19">
        <v>31</v>
      </c>
      <c r="DB24" s="19">
        <v>13</v>
      </c>
      <c r="DC24" s="19">
        <v>23</v>
      </c>
      <c r="DD24" s="19">
        <v>14</v>
      </c>
      <c r="DE24" s="19">
        <v>0</v>
      </c>
      <c r="DF24" s="19">
        <v>12</v>
      </c>
      <c r="DG24" s="19">
        <v>73</v>
      </c>
      <c r="DH24" s="19">
        <v>33</v>
      </c>
      <c r="DI24" s="19">
        <v>26</v>
      </c>
      <c r="DJ24" s="19">
        <v>0</v>
      </c>
      <c r="DK24" s="19">
        <v>10</v>
      </c>
      <c r="DL24" s="19">
        <v>0</v>
      </c>
      <c r="DM24" s="19">
        <v>1</v>
      </c>
      <c r="DN24" s="19">
        <v>0</v>
      </c>
      <c r="DO24" s="19">
        <v>22</v>
      </c>
      <c r="DP24" s="19">
        <v>0</v>
      </c>
      <c r="DQ24" s="19">
        <v>0</v>
      </c>
      <c r="DR24" s="19">
        <v>14</v>
      </c>
      <c r="DS24" s="19">
        <v>9</v>
      </c>
      <c r="DT24" s="19">
        <v>7</v>
      </c>
      <c r="DU24" s="19">
        <v>8</v>
      </c>
      <c r="DV24" s="19">
        <v>130</v>
      </c>
      <c r="DW24" s="19">
        <v>11</v>
      </c>
      <c r="DX24" s="19">
        <v>20</v>
      </c>
      <c r="DY24" s="19">
        <v>10</v>
      </c>
      <c r="DZ24" s="19">
        <v>64</v>
      </c>
      <c r="EA24" s="19">
        <v>8</v>
      </c>
      <c r="EB24" s="19">
        <v>0</v>
      </c>
      <c r="EC24" s="19">
        <v>34</v>
      </c>
      <c r="ED24" s="19">
        <v>0</v>
      </c>
      <c r="EE24" s="19">
        <v>44</v>
      </c>
      <c r="EF24" s="19">
        <v>10</v>
      </c>
      <c r="EG24" s="19">
        <v>24</v>
      </c>
      <c r="EH24" s="19">
        <v>0</v>
      </c>
      <c r="EI24" s="19">
        <v>0</v>
      </c>
      <c r="EJ24" s="19">
        <v>10</v>
      </c>
      <c r="EK24" s="19">
        <v>0</v>
      </c>
      <c r="EL24" s="19">
        <v>0</v>
      </c>
      <c r="EM24" s="19">
        <v>0</v>
      </c>
      <c r="EN24" s="19">
        <v>24</v>
      </c>
      <c r="EO24" s="19">
        <v>14</v>
      </c>
      <c r="EP24" s="19">
        <v>11</v>
      </c>
      <c r="EQ24" s="19">
        <v>49</v>
      </c>
      <c r="ER24" s="19">
        <v>126</v>
      </c>
      <c r="ES24" s="29">
        <f t="shared" si="7"/>
        <v>403</v>
      </c>
      <c r="ET24" s="29">
        <f t="shared" si="8"/>
        <v>740</v>
      </c>
      <c r="EU24" s="26">
        <f t="shared" si="10"/>
        <v>1143</v>
      </c>
      <c r="EV24" s="19">
        <v>11</v>
      </c>
      <c r="EW24" s="19">
        <v>0</v>
      </c>
      <c r="EX24" s="19">
        <v>3</v>
      </c>
      <c r="EY24" s="19">
        <v>0</v>
      </c>
      <c r="EZ24" s="19">
        <v>0</v>
      </c>
      <c r="FA24" s="19">
        <v>28</v>
      </c>
      <c r="FB24" s="19">
        <v>0</v>
      </c>
      <c r="FC24" s="19">
        <v>6</v>
      </c>
      <c r="FD24" s="19">
        <v>0</v>
      </c>
      <c r="FE24" s="19">
        <v>35</v>
      </c>
      <c r="FF24" s="19">
        <v>1</v>
      </c>
      <c r="FG24" s="19">
        <v>0</v>
      </c>
      <c r="FH24" s="19">
        <v>25</v>
      </c>
      <c r="FI24" s="19">
        <v>0</v>
      </c>
      <c r="FJ24" s="19">
        <v>0</v>
      </c>
      <c r="FK24" s="19">
        <v>1</v>
      </c>
      <c r="FL24" s="19">
        <v>0</v>
      </c>
      <c r="FM24" s="19">
        <v>0</v>
      </c>
      <c r="FN24" s="19">
        <v>0</v>
      </c>
      <c r="FO24" s="19">
        <v>63</v>
      </c>
      <c r="FP24" s="19">
        <v>87</v>
      </c>
      <c r="FQ24" s="19">
        <v>0</v>
      </c>
      <c r="FR24" s="19">
        <v>11</v>
      </c>
      <c r="FS24" s="19">
        <v>0</v>
      </c>
      <c r="FT24" s="19">
        <v>0</v>
      </c>
      <c r="FU24" s="19">
        <v>1</v>
      </c>
      <c r="FV24" s="19">
        <v>0</v>
      </c>
      <c r="FW24" s="19">
        <v>0</v>
      </c>
      <c r="FX24" s="19">
        <v>0</v>
      </c>
      <c r="FY24" s="19">
        <v>8</v>
      </c>
      <c r="FZ24" s="19">
        <v>0</v>
      </c>
      <c r="GA24" s="19">
        <v>0</v>
      </c>
      <c r="GB24" s="19">
        <v>0</v>
      </c>
      <c r="GC24" s="19">
        <v>0</v>
      </c>
      <c r="GD24" s="19">
        <v>10</v>
      </c>
      <c r="GE24" s="19">
        <v>0</v>
      </c>
      <c r="GF24" s="19">
        <v>0</v>
      </c>
      <c r="GG24" s="19">
        <v>0</v>
      </c>
      <c r="GH24" s="19">
        <v>64</v>
      </c>
      <c r="GI24" s="19">
        <v>0</v>
      </c>
      <c r="GJ24" s="19">
        <v>5</v>
      </c>
      <c r="GK24" s="19">
        <v>0</v>
      </c>
      <c r="GL24" s="19">
        <v>44</v>
      </c>
      <c r="GM24" s="19">
        <v>15</v>
      </c>
      <c r="GN24" s="19">
        <v>0</v>
      </c>
      <c r="GO24" s="19">
        <v>18</v>
      </c>
      <c r="GP24" s="19">
        <v>0</v>
      </c>
      <c r="GQ24" s="19">
        <v>22</v>
      </c>
      <c r="GR24" s="19">
        <v>0</v>
      </c>
      <c r="GS24" s="19">
        <v>4</v>
      </c>
      <c r="GT24" s="19">
        <v>0</v>
      </c>
      <c r="GU24" s="19">
        <v>0</v>
      </c>
      <c r="GV24" s="19">
        <v>22</v>
      </c>
      <c r="GW24" s="19">
        <v>0</v>
      </c>
      <c r="GX24" s="19">
        <v>58</v>
      </c>
      <c r="GY24" s="19">
        <v>0</v>
      </c>
      <c r="GZ24" s="19">
        <v>26</v>
      </c>
      <c r="HA24" s="19">
        <v>0</v>
      </c>
      <c r="HB24" s="19">
        <v>17</v>
      </c>
      <c r="HC24" s="19">
        <v>0</v>
      </c>
      <c r="HD24" s="19">
        <v>3</v>
      </c>
      <c r="HE24" s="19">
        <v>0</v>
      </c>
      <c r="HF24" s="19">
        <v>0</v>
      </c>
      <c r="HG24" s="19">
        <v>0</v>
      </c>
      <c r="HH24" s="19">
        <v>0</v>
      </c>
      <c r="HI24" s="19">
        <v>0</v>
      </c>
      <c r="HJ24" s="19">
        <v>0</v>
      </c>
      <c r="HK24" s="19">
        <v>0</v>
      </c>
      <c r="HL24" s="19">
        <v>0</v>
      </c>
      <c r="HM24" s="19">
        <v>3</v>
      </c>
      <c r="HN24" s="19">
        <v>12</v>
      </c>
      <c r="HO24" s="19">
        <v>0</v>
      </c>
      <c r="HP24" s="19">
        <v>22</v>
      </c>
      <c r="HQ24" s="19">
        <v>0</v>
      </c>
      <c r="HR24" s="19">
        <v>4</v>
      </c>
      <c r="HS24" s="19">
        <v>0</v>
      </c>
      <c r="HT24" s="19">
        <v>52</v>
      </c>
      <c r="HU24" s="19">
        <v>0</v>
      </c>
      <c r="HV24" s="19">
        <v>0</v>
      </c>
      <c r="HW24" s="19">
        <v>29</v>
      </c>
      <c r="HX24" s="30">
        <f t="shared" si="6"/>
        <v>710</v>
      </c>
      <c r="HY24" s="31"/>
      <c r="HZ24" s="32">
        <v>63</v>
      </c>
      <c r="IA24" s="32">
        <v>3</v>
      </c>
      <c r="IB24" s="32">
        <v>4</v>
      </c>
      <c r="IC24" s="32">
        <v>83</v>
      </c>
      <c r="ID24" s="32">
        <v>5</v>
      </c>
      <c r="IE24" s="32">
        <v>35</v>
      </c>
      <c r="IF24" s="32">
        <v>9</v>
      </c>
      <c r="IG24" s="206">
        <f>SUM([1]Hoja1!$D$1375:$D$1405)</f>
        <v>190</v>
      </c>
      <c r="IH24" s="206"/>
      <c r="II24" s="33">
        <f>SUM(HZ24:IH24)</f>
        <v>392</v>
      </c>
    </row>
    <row r="25" spans="1:243" ht="30" customHeight="1" x14ac:dyDescent="0.25">
      <c r="A25" s="17" t="s">
        <v>245</v>
      </c>
      <c r="B25" s="18" t="s">
        <v>228</v>
      </c>
      <c r="C25" s="18">
        <v>99</v>
      </c>
      <c r="D25" s="19">
        <v>77</v>
      </c>
      <c r="E25" s="18">
        <v>17</v>
      </c>
      <c r="F25" s="19">
        <v>17</v>
      </c>
      <c r="G25" s="18">
        <v>64</v>
      </c>
      <c r="H25" s="19">
        <v>80</v>
      </c>
      <c r="I25" s="18">
        <v>223</v>
      </c>
      <c r="J25" s="18">
        <v>150</v>
      </c>
      <c r="K25" s="20">
        <f t="shared" si="0"/>
        <v>403</v>
      </c>
      <c r="L25" s="20">
        <f t="shared" si="0"/>
        <v>324</v>
      </c>
      <c r="M25" s="21">
        <f t="shared" si="1"/>
        <v>727</v>
      </c>
      <c r="N25" s="18">
        <v>51</v>
      </c>
      <c r="O25" s="22">
        <v>50</v>
      </c>
      <c r="P25" s="18">
        <v>229</v>
      </c>
      <c r="Q25" s="18">
        <v>179</v>
      </c>
      <c r="R25" s="18">
        <v>24</v>
      </c>
      <c r="S25" s="23">
        <v>30</v>
      </c>
      <c r="T25" s="22">
        <v>4</v>
      </c>
      <c r="U25" s="18">
        <v>0</v>
      </c>
      <c r="V25" s="18">
        <v>1</v>
      </c>
      <c r="W25" s="18">
        <v>8</v>
      </c>
      <c r="X25" s="18">
        <v>5</v>
      </c>
      <c r="Y25" s="18">
        <v>0</v>
      </c>
      <c r="Z25" s="18">
        <v>288</v>
      </c>
      <c r="AA25" s="22">
        <v>145</v>
      </c>
      <c r="AB25" s="18">
        <v>9</v>
      </c>
      <c r="AC25" s="22">
        <v>7</v>
      </c>
      <c r="AD25" s="18">
        <v>15</v>
      </c>
      <c r="AE25" s="18">
        <v>17</v>
      </c>
      <c r="AF25" s="20">
        <f t="shared" si="2"/>
        <v>626</v>
      </c>
      <c r="AG25" s="20">
        <f t="shared" si="2"/>
        <v>436</v>
      </c>
      <c r="AH25" s="26">
        <f t="shared" si="3"/>
        <v>1062</v>
      </c>
      <c r="AI25" s="27">
        <v>2</v>
      </c>
      <c r="AJ25" s="27">
        <v>0</v>
      </c>
      <c r="AK25" s="27">
        <v>0</v>
      </c>
      <c r="AL25" s="27">
        <v>0</v>
      </c>
      <c r="AM25" s="19">
        <v>18</v>
      </c>
      <c r="AN25" s="19">
        <v>0</v>
      </c>
      <c r="AO25" s="19">
        <v>5</v>
      </c>
      <c r="AP25" s="19">
        <v>0</v>
      </c>
      <c r="AQ25" s="19">
        <v>24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19">
        <v>0</v>
      </c>
      <c r="AY25" s="19">
        <v>0</v>
      </c>
      <c r="AZ25" s="19">
        <v>0</v>
      </c>
      <c r="BA25" s="19">
        <v>0</v>
      </c>
      <c r="BB25" s="19">
        <v>0</v>
      </c>
      <c r="BC25" s="19">
        <v>2</v>
      </c>
      <c r="BD25" s="19">
        <v>0</v>
      </c>
      <c r="BE25" s="19">
        <v>1</v>
      </c>
      <c r="BF25" s="19">
        <v>0</v>
      </c>
      <c r="BG25" s="19">
        <v>0</v>
      </c>
      <c r="BH25" s="19">
        <v>0</v>
      </c>
      <c r="BI25" s="19">
        <v>0</v>
      </c>
      <c r="BJ25" s="19">
        <v>0</v>
      </c>
      <c r="BK25" s="19">
        <v>0</v>
      </c>
      <c r="BL25" s="19">
        <v>0</v>
      </c>
      <c r="BM25" s="19">
        <v>3</v>
      </c>
      <c r="BN25" s="19">
        <v>0</v>
      </c>
      <c r="BO25" s="19">
        <v>5</v>
      </c>
      <c r="BP25" s="19">
        <v>0</v>
      </c>
      <c r="BQ25" s="19">
        <v>0</v>
      </c>
      <c r="BR25" s="19">
        <v>0</v>
      </c>
      <c r="BS25" s="19">
        <v>0</v>
      </c>
      <c r="BT25" s="19">
        <v>0</v>
      </c>
      <c r="BU25" s="19">
        <v>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0</v>
      </c>
      <c r="CC25" s="19">
        <v>0</v>
      </c>
      <c r="CD25" s="19">
        <v>0</v>
      </c>
      <c r="CE25" s="19">
        <v>0</v>
      </c>
      <c r="CF25" s="19">
        <v>0</v>
      </c>
      <c r="CG25" s="28">
        <f t="shared" si="12"/>
        <v>60</v>
      </c>
      <c r="CH25" s="29">
        <f t="shared" si="13"/>
        <v>0</v>
      </c>
      <c r="CI25" s="19">
        <v>0</v>
      </c>
      <c r="CJ25" s="19">
        <v>0</v>
      </c>
      <c r="CK25" s="19">
        <v>0</v>
      </c>
      <c r="CL25" s="19">
        <v>0</v>
      </c>
      <c r="CM25" s="19">
        <v>4</v>
      </c>
      <c r="CN25" s="19">
        <v>0</v>
      </c>
      <c r="CO25" s="19">
        <v>0</v>
      </c>
      <c r="CP25" s="19">
        <v>1</v>
      </c>
      <c r="CQ25" s="19">
        <v>0</v>
      </c>
      <c r="CR25" s="19">
        <v>22</v>
      </c>
      <c r="CS25" s="19">
        <v>0</v>
      </c>
      <c r="CT25" s="19">
        <v>11</v>
      </c>
      <c r="CU25" s="19">
        <v>0</v>
      </c>
      <c r="CV25" s="19">
        <v>7</v>
      </c>
      <c r="CW25" s="19">
        <v>268</v>
      </c>
      <c r="CX25" s="19">
        <v>1</v>
      </c>
      <c r="CY25" s="19">
        <v>19</v>
      </c>
      <c r="CZ25" s="19">
        <v>72</v>
      </c>
      <c r="DA25" s="19">
        <v>0</v>
      </c>
      <c r="DB25" s="19">
        <v>0</v>
      </c>
      <c r="DC25" s="19">
        <v>0</v>
      </c>
      <c r="DD25" s="19">
        <v>0</v>
      </c>
      <c r="DE25" s="19">
        <v>0</v>
      </c>
      <c r="DF25" s="19">
        <v>22</v>
      </c>
      <c r="DG25" s="19">
        <v>2</v>
      </c>
      <c r="DH25" s="19">
        <v>49</v>
      </c>
      <c r="DI25" s="19">
        <v>75</v>
      </c>
      <c r="DJ25" s="19">
        <v>0</v>
      </c>
      <c r="DK25" s="19">
        <v>0</v>
      </c>
      <c r="DL25" s="19">
        <v>0</v>
      </c>
      <c r="DM25" s="19">
        <v>0</v>
      </c>
      <c r="DN25" s="19">
        <v>45</v>
      </c>
      <c r="DO25" s="19">
        <v>92</v>
      </c>
      <c r="DP25" s="19">
        <v>1</v>
      </c>
      <c r="DQ25" s="19">
        <v>1</v>
      </c>
      <c r="DR25" s="19">
        <v>40</v>
      </c>
      <c r="DS25" s="19">
        <v>28</v>
      </c>
      <c r="DT25" s="19">
        <v>4</v>
      </c>
      <c r="DU25" s="19">
        <v>50</v>
      </c>
      <c r="DV25" s="19">
        <v>77</v>
      </c>
      <c r="DW25" s="19">
        <v>3</v>
      </c>
      <c r="DX25" s="19">
        <v>3</v>
      </c>
      <c r="DY25" s="19">
        <v>0</v>
      </c>
      <c r="DZ25" s="19">
        <v>19</v>
      </c>
      <c r="EA25" s="19">
        <v>0</v>
      </c>
      <c r="EB25" s="19">
        <v>5</v>
      </c>
      <c r="EC25" s="19">
        <v>50</v>
      </c>
      <c r="ED25" s="19">
        <v>9</v>
      </c>
      <c r="EE25" s="19">
        <v>18</v>
      </c>
      <c r="EF25" s="19">
        <v>0</v>
      </c>
      <c r="EG25" s="19">
        <v>0</v>
      </c>
      <c r="EH25" s="19">
        <v>0</v>
      </c>
      <c r="EI25" s="19">
        <v>0</v>
      </c>
      <c r="EJ25" s="19">
        <v>2</v>
      </c>
      <c r="EK25" s="19">
        <v>0</v>
      </c>
      <c r="EL25" s="19">
        <v>0</v>
      </c>
      <c r="EM25" s="19">
        <v>0</v>
      </c>
      <c r="EN25" s="19">
        <v>1</v>
      </c>
      <c r="EO25" s="19">
        <v>0</v>
      </c>
      <c r="EP25" s="19">
        <v>0</v>
      </c>
      <c r="EQ25" s="19">
        <v>14</v>
      </c>
      <c r="ER25" s="19">
        <v>145</v>
      </c>
      <c r="ES25" s="29">
        <f t="shared" si="7"/>
        <v>424</v>
      </c>
      <c r="ET25" s="29">
        <f t="shared" si="8"/>
        <v>736</v>
      </c>
      <c r="EU25" s="26">
        <f t="shared" si="10"/>
        <v>1160</v>
      </c>
      <c r="EV25" s="19">
        <v>0</v>
      </c>
      <c r="EW25" s="19">
        <v>0</v>
      </c>
      <c r="EX25" s="19">
        <v>0</v>
      </c>
      <c r="EY25" s="19">
        <v>0</v>
      </c>
      <c r="EZ25" s="19">
        <v>0</v>
      </c>
      <c r="FA25" s="19">
        <v>24</v>
      </c>
      <c r="FB25" s="19">
        <v>0</v>
      </c>
      <c r="FC25" s="19">
        <v>25</v>
      </c>
      <c r="FD25" s="19">
        <v>0</v>
      </c>
      <c r="FE25" s="19">
        <v>16</v>
      </c>
      <c r="FF25" s="19">
        <v>19</v>
      </c>
      <c r="FG25" s="19">
        <v>0</v>
      </c>
      <c r="FH25" s="19">
        <v>0</v>
      </c>
      <c r="FI25" s="19">
        <v>0</v>
      </c>
      <c r="FJ25" s="19">
        <v>0</v>
      </c>
      <c r="FK25" s="19">
        <v>0</v>
      </c>
      <c r="FL25" s="19">
        <v>0</v>
      </c>
      <c r="FM25" s="19">
        <v>0</v>
      </c>
      <c r="FN25" s="19">
        <v>0</v>
      </c>
      <c r="FO25" s="19">
        <v>55</v>
      </c>
      <c r="FP25" s="19">
        <v>192</v>
      </c>
      <c r="FQ25" s="19">
        <v>0</v>
      </c>
      <c r="FR25" s="19">
        <v>0</v>
      </c>
      <c r="FS25" s="19">
        <v>0</v>
      </c>
      <c r="FT25" s="19">
        <v>0</v>
      </c>
      <c r="FU25" s="19">
        <v>0</v>
      </c>
      <c r="FV25" s="19">
        <v>0</v>
      </c>
      <c r="FW25" s="19">
        <v>0</v>
      </c>
      <c r="FX25" s="19">
        <v>0</v>
      </c>
      <c r="FY25" s="19">
        <v>0</v>
      </c>
      <c r="FZ25" s="19">
        <v>0</v>
      </c>
      <c r="GA25" s="19">
        <v>0</v>
      </c>
      <c r="GB25" s="19">
        <v>0</v>
      </c>
      <c r="GC25" s="19">
        <v>0</v>
      </c>
      <c r="GD25" s="19">
        <v>4</v>
      </c>
      <c r="GE25" s="19">
        <v>0</v>
      </c>
      <c r="GF25" s="19">
        <v>0</v>
      </c>
      <c r="GG25" s="19">
        <v>0</v>
      </c>
      <c r="GH25" s="19">
        <v>91</v>
      </c>
      <c r="GI25" s="19">
        <v>0</v>
      </c>
      <c r="GJ25" s="19">
        <v>20</v>
      </c>
      <c r="GK25" s="19">
        <v>0</v>
      </c>
      <c r="GL25" s="19">
        <v>101</v>
      </c>
      <c r="GM25" s="19">
        <v>31</v>
      </c>
      <c r="GN25" s="19">
        <v>0</v>
      </c>
      <c r="GO25" s="19">
        <v>29</v>
      </c>
      <c r="GP25" s="19">
        <v>0</v>
      </c>
      <c r="GQ25" s="19">
        <v>0</v>
      </c>
      <c r="GR25" s="19">
        <v>0</v>
      </c>
      <c r="GS25" s="19">
        <v>0</v>
      </c>
      <c r="GT25" s="19">
        <v>0</v>
      </c>
      <c r="GU25" s="19">
        <v>0</v>
      </c>
      <c r="GV25" s="19">
        <v>0</v>
      </c>
      <c r="GW25" s="19">
        <v>0</v>
      </c>
      <c r="GX25" s="19">
        <v>0</v>
      </c>
      <c r="GY25" s="19">
        <v>0</v>
      </c>
      <c r="GZ25" s="19">
        <v>0</v>
      </c>
      <c r="HA25" s="19">
        <v>0</v>
      </c>
      <c r="HB25" s="19">
        <v>0</v>
      </c>
      <c r="HC25" s="19">
        <v>0</v>
      </c>
      <c r="HD25" s="19">
        <v>0</v>
      </c>
      <c r="HE25" s="19">
        <v>0</v>
      </c>
      <c r="HF25" s="19">
        <v>0</v>
      </c>
      <c r="HG25" s="19">
        <v>0</v>
      </c>
      <c r="HH25" s="19">
        <v>0</v>
      </c>
      <c r="HI25" s="19">
        <v>1</v>
      </c>
      <c r="HJ25" s="19">
        <v>0</v>
      </c>
      <c r="HK25" s="19">
        <v>0</v>
      </c>
      <c r="HL25" s="19">
        <v>0</v>
      </c>
      <c r="HM25" s="19">
        <v>0</v>
      </c>
      <c r="HN25" s="19">
        <v>0</v>
      </c>
      <c r="HO25" s="19">
        <v>0</v>
      </c>
      <c r="HP25" s="19">
        <v>9</v>
      </c>
      <c r="HQ25" s="19">
        <v>0</v>
      </c>
      <c r="HR25" s="19">
        <v>19</v>
      </c>
      <c r="HS25" s="19">
        <v>0</v>
      </c>
      <c r="HT25" s="19">
        <v>0</v>
      </c>
      <c r="HU25" s="19">
        <v>0</v>
      </c>
      <c r="HV25" s="19">
        <v>0</v>
      </c>
      <c r="HW25" s="19">
        <v>2</v>
      </c>
      <c r="HX25" s="30">
        <f t="shared" si="6"/>
        <v>638</v>
      </c>
      <c r="HY25" s="31"/>
      <c r="HZ25" s="32">
        <v>147</v>
      </c>
      <c r="IA25" s="32">
        <v>11</v>
      </c>
      <c r="IB25" s="32">
        <v>2</v>
      </c>
      <c r="IC25" s="32">
        <v>101</v>
      </c>
      <c r="ID25" s="32">
        <v>2</v>
      </c>
      <c r="IE25" s="32">
        <v>42</v>
      </c>
      <c r="IF25" s="32">
        <v>27</v>
      </c>
      <c r="IG25" s="206" t="e">
        <f>SUM([1]Hoja1!$D$1414:$D$1446)</f>
        <v>#REF!</v>
      </c>
      <c r="IH25" s="206"/>
      <c r="II25" s="33" t="e">
        <f t="shared" si="14"/>
        <v>#REF!</v>
      </c>
    </row>
    <row r="26" spans="1:243" ht="30" customHeight="1" x14ac:dyDescent="0.25">
      <c r="A26" s="17" t="s">
        <v>246</v>
      </c>
      <c r="B26" s="18" t="s">
        <v>228</v>
      </c>
      <c r="C26" s="18">
        <v>69</v>
      </c>
      <c r="D26" s="19">
        <v>64</v>
      </c>
      <c r="E26" s="18">
        <v>41</v>
      </c>
      <c r="F26" s="19">
        <v>27</v>
      </c>
      <c r="G26" s="18">
        <v>59</v>
      </c>
      <c r="H26" s="19">
        <v>67</v>
      </c>
      <c r="I26" s="18">
        <v>60</v>
      </c>
      <c r="J26" s="18">
        <v>178</v>
      </c>
      <c r="K26" s="20">
        <f t="shared" si="0"/>
        <v>229</v>
      </c>
      <c r="L26" s="20">
        <f t="shared" si="0"/>
        <v>336</v>
      </c>
      <c r="M26" s="21">
        <f t="shared" si="1"/>
        <v>565</v>
      </c>
      <c r="N26" s="18">
        <v>49</v>
      </c>
      <c r="O26" s="22">
        <v>44</v>
      </c>
      <c r="P26" s="18">
        <v>68</v>
      </c>
      <c r="Q26" s="18">
        <v>79</v>
      </c>
      <c r="R26" s="18">
        <v>40</v>
      </c>
      <c r="S26" s="23">
        <v>13</v>
      </c>
      <c r="T26" s="22">
        <v>0</v>
      </c>
      <c r="U26" s="18">
        <v>0</v>
      </c>
      <c r="V26" s="18">
        <v>1</v>
      </c>
      <c r="W26" s="18">
        <v>3</v>
      </c>
      <c r="X26" s="18">
        <v>0</v>
      </c>
      <c r="Y26" s="18">
        <v>0</v>
      </c>
      <c r="Z26" s="18">
        <v>23</v>
      </c>
      <c r="AA26" s="22">
        <v>91</v>
      </c>
      <c r="AB26" s="18">
        <v>3</v>
      </c>
      <c r="AC26" s="22">
        <v>4</v>
      </c>
      <c r="AD26" s="18">
        <v>27</v>
      </c>
      <c r="AE26" s="18">
        <v>26</v>
      </c>
      <c r="AF26" s="20">
        <f t="shared" si="2"/>
        <v>211</v>
      </c>
      <c r="AG26" s="20">
        <f t="shared" si="2"/>
        <v>260</v>
      </c>
      <c r="AH26" s="26">
        <f t="shared" si="3"/>
        <v>471</v>
      </c>
      <c r="AI26" s="27">
        <v>0</v>
      </c>
      <c r="AJ26" s="27">
        <v>0</v>
      </c>
      <c r="AK26" s="27">
        <v>0</v>
      </c>
      <c r="AL26" s="27">
        <v>0</v>
      </c>
      <c r="AM26" s="19">
        <v>7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18</v>
      </c>
      <c r="AX26" s="19">
        <v>0</v>
      </c>
      <c r="AY26" s="19">
        <v>20</v>
      </c>
      <c r="AZ26" s="19">
        <v>0</v>
      </c>
      <c r="BA26" s="19"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v>0</v>
      </c>
      <c r="BH26" s="19">
        <v>0</v>
      </c>
      <c r="BI26" s="19">
        <v>20</v>
      </c>
      <c r="BJ26" s="19">
        <v>0</v>
      </c>
      <c r="BK26" s="19">
        <v>0</v>
      </c>
      <c r="BL26" s="19">
        <v>0</v>
      </c>
      <c r="BM26" s="19">
        <v>0</v>
      </c>
      <c r="BN26" s="19">
        <v>0</v>
      </c>
      <c r="BO26" s="19">
        <v>0</v>
      </c>
      <c r="BP26" s="19">
        <v>0</v>
      </c>
      <c r="BQ26" s="19">
        <v>0</v>
      </c>
      <c r="BR26" s="19">
        <v>0</v>
      </c>
      <c r="BS26" s="19">
        <v>0</v>
      </c>
      <c r="BT26" s="19">
        <v>0</v>
      </c>
      <c r="BU26" s="19"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v>0</v>
      </c>
      <c r="CD26" s="19">
        <v>0</v>
      </c>
      <c r="CE26" s="19">
        <v>1</v>
      </c>
      <c r="CF26" s="19">
        <v>0</v>
      </c>
      <c r="CG26" s="28">
        <f t="shared" si="12"/>
        <v>66</v>
      </c>
      <c r="CH26" s="29">
        <f t="shared" si="13"/>
        <v>0</v>
      </c>
      <c r="CI26" s="19">
        <v>6</v>
      </c>
      <c r="CJ26" s="19">
        <v>0</v>
      </c>
      <c r="CK26" s="19">
        <v>106</v>
      </c>
      <c r="CL26" s="19">
        <v>68</v>
      </c>
      <c r="CM26" s="19">
        <v>13</v>
      </c>
      <c r="CN26" s="19">
        <v>0</v>
      </c>
      <c r="CO26" s="19">
        <v>0</v>
      </c>
      <c r="CP26" s="19">
        <v>0</v>
      </c>
      <c r="CQ26" s="19">
        <v>0</v>
      </c>
      <c r="CR26" s="19">
        <v>36</v>
      </c>
      <c r="CS26" s="19">
        <v>27</v>
      </c>
      <c r="CT26" s="19">
        <v>7</v>
      </c>
      <c r="CU26" s="19">
        <v>27</v>
      </c>
      <c r="CV26" s="19">
        <v>0</v>
      </c>
      <c r="CW26" s="19">
        <v>0</v>
      </c>
      <c r="CX26" s="19">
        <v>0</v>
      </c>
      <c r="CY26" s="19">
        <v>0</v>
      </c>
      <c r="CZ26" s="19">
        <v>2</v>
      </c>
      <c r="DA26" s="19">
        <v>0</v>
      </c>
      <c r="DB26" s="19">
        <v>3</v>
      </c>
      <c r="DC26" s="19">
        <v>0</v>
      </c>
      <c r="DD26" s="19">
        <v>0</v>
      </c>
      <c r="DE26" s="19">
        <v>0</v>
      </c>
      <c r="DF26" s="19">
        <v>7</v>
      </c>
      <c r="DG26" s="19">
        <v>0</v>
      </c>
      <c r="DH26" s="19">
        <v>0</v>
      </c>
      <c r="DI26" s="19">
        <v>0</v>
      </c>
      <c r="DJ26" s="19">
        <v>0</v>
      </c>
      <c r="DK26" s="19">
        <v>0</v>
      </c>
      <c r="DL26" s="19">
        <v>0</v>
      </c>
      <c r="DM26" s="19">
        <v>0</v>
      </c>
      <c r="DN26" s="19">
        <v>6</v>
      </c>
      <c r="DO26" s="19">
        <v>5</v>
      </c>
      <c r="DP26" s="19">
        <v>0</v>
      </c>
      <c r="DQ26" s="19">
        <v>0</v>
      </c>
      <c r="DR26" s="19">
        <v>14</v>
      </c>
      <c r="DS26" s="19">
        <v>52</v>
      </c>
      <c r="DT26" s="19">
        <v>4</v>
      </c>
      <c r="DU26" s="19">
        <v>37</v>
      </c>
      <c r="DV26" s="19">
        <v>152</v>
      </c>
      <c r="DW26" s="19">
        <v>0</v>
      </c>
      <c r="DX26" s="19">
        <v>3</v>
      </c>
      <c r="DY26" s="19">
        <v>0</v>
      </c>
      <c r="DZ26" s="19">
        <v>28</v>
      </c>
      <c r="EA26" s="19">
        <v>14</v>
      </c>
      <c r="EB26" s="19">
        <v>0</v>
      </c>
      <c r="EC26" s="19">
        <v>10</v>
      </c>
      <c r="ED26" s="19">
        <v>0</v>
      </c>
      <c r="EE26" s="19">
        <v>9</v>
      </c>
      <c r="EF26" s="19">
        <v>4</v>
      </c>
      <c r="EG26" s="19">
        <v>9</v>
      </c>
      <c r="EH26" s="19">
        <v>0</v>
      </c>
      <c r="EI26" s="19">
        <v>2</v>
      </c>
      <c r="EJ26" s="19">
        <v>0</v>
      </c>
      <c r="EK26" s="19">
        <v>0</v>
      </c>
      <c r="EL26" s="19">
        <v>0</v>
      </c>
      <c r="EM26" s="19">
        <v>0</v>
      </c>
      <c r="EN26" s="19">
        <v>1</v>
      </c>
      <c r="EO26" s="19">
        <v>2</v>
      </c>
      <c r="EP26" s="19">
        <v>8</v>
      </c>
      <c r="EQ26" s="19">
        <v>51</v>
      </c>
      <c r="ER26" s="19">
        <v>91</v>
      </c>
      <c r="ES26" s="29">
        <f t="shared" si="7"/>
        <v>339</v>
      </c>
      <c r="ET26" s="29">
        <f t="shared" si="8"/>
        <v>465</v>
      </c>
      <c r="EU26" s="26">
        <f t="shared" si="10"/>
        <v>804</v>
      </c>
      <c r="EV26" s="19">
        <v>0</v>
      </c>
      <c r="EW26" s="19">
        <v>0</v>
      </c>
      <c r="EX26" s="19">
        <v>129</v>
      </c>
      <c r="EY26" s="19">
        <v>0</v>
      </c>
      <c r="EZ26" s="19">
        <v>0</v>
      </c>
      <c r="FA26" s="19">
        <v>21</v>
      </c>
      <c r="FB26" s="19">
        <v>0</v>
      </c>
      <c r="FC26" s="19">
        <v>7</v>
      </c>
      <c r="FD26" s="19">
        <v>0</v>
      </c>
      <c r="FE26" s="19">
        <v>33</v>
      </c>
      <c r="FF26" s="19">
        <v>0</v>
      </c>
      <c r="FG26" s="19">
        <v>0</v>
      </c>
      <c r="FH26" s="19">
        <v>0</v>
      </c>
      <c r="FI26" s="19">
        <v>0</v>
      </c>
      <c r="FJ26" s="19">
        <v>0</v>
      </c>
      <c r="FK26" s="19">
        <v>0</v>
      </c>
      <c r="FL26" s="19">
        <v>0</v>
      </c>
      <c r="FM26" s="19">
        <v>0</v>
      </c>
      <c r="FN26" s="19">
        <v>0</v>
      </c>
      <c r="FO26" s="19">
        <v>22</v>
      </c>
      <c r="FP26" s="19">
        <v>2</v>
      </c>
      <c r="FQ26" s="19">
        <v>0</v>
      </c>
      <c r="FR26" s="19">
        <v>44</v>
      </c>
      <c r="FS26" s="19">
        <v>0</v>
      </c>
      <c r="FT26" s="19">
        <v>0</v>
      </c>
      <c r="FU26" s="19">
        <v>3</v>
      </c>
      <c r="FV26" s="19">
        <v>0</v>
      </c>
      <c r="FW26" s="19">
        <v>0</v>
      </c>
      <c r="FX26" s="19">
        <v>0</v>
      </c>
      <c r="FY26" s="19">
        <v>41</v>
      </c>
      <c r="FZ26" s="19">
        <v>0</v>
      </c>
      <c r="GA26" s="19">
        <v>9</v>
      </c>
      <c r="GB26" s="19">
        <v>0</v>
      </c>
      <c r="GC26" s="19">
        <v>0</v>
      </c>
      <c r="GD26" s="19">
        <v>3</v>
      </c>
      <c r="GE26" s="19">
        <v>0</v>
      </c>
      <c r="GF26" s="19">
        <v>0</v>
      </c>
      <c r="GG26" s="19">
        <v>0</v>
      </c>
      <c r="GH26" s="19">
        <v>20</v>
      </c>
      <c r="GI26" s="19">
        <v>0</v>
      </c>
      <c r="GJ26" s="19">
        <v>3</v>
      </c>
      <c r="GK26" s="19">
        <v>0</v>
      </c>
      <c r="GL26" s="19">
        <v>29</v>
      </c>
      <c r="GM26" s="19">
        <v>26</v>
      </c>
      <c r="GN26" s="19">
        <v>0</v>
      </c>
      <c r="GO26" s="19">
        <v>98</v>
      </c>
      <c r="GP26" s="19">
        <v>0</v>
      </c>
      <c r="GQ26" s="19">
        <v>10</v>
      </c>
      <c r="GR26" s="19">
        <v>0</v>
      </c>
      <c r="GS26" s="19">
        <v>21</v>
      </c>
      <c r="GT26" s="19">
        <v>0</v>
      </c>
      <c r="GU26" s="19">
        <v>0</v>
      </c>
      <c r="GV26" s="19">
        <v>15</v>
      </c>
      <c r="GW26" s="19">
        <v>0</v>
      </c>
      <c r="GX26" s="19">
        <v>0</v>
      </c>
      <c r="GY26" s="19">
        <v>0</v>
      </c>
      <c r="GZ26" s="19">
        <v>0</v>
      </c>
      <c r="HA26" s="19">
        <v>0</v>
      </c>
      <c r="HB26" s="19">
        <v>0</v>
      </c>
      <c r="HC26" s="19">
        <v>0</v>
      </c>
      <c r="HD26" s="19">
        <v>0</v>
      </c>
      <c r="HE26" s="19">
        <v>0</v>
      </c>
      <c r="HF26" s="19">
        <v>0</v>
      </c>
      <c r="HG26" s="19">
        <v>0</v>
      </c>
      <c r="HH26" s="19">
        <v>0</v>
      </c>
      <c r="HI26" s="19">
        <v>0</v>
      </c>
      <c r="HJ26" s="19">
        <v>0</v>
      </c>
      <c r="HK26" s="19">
        <v>0</v>
      </c>
      <c r="HL26" s="19">
        <v>0</v>
      </c>
      <c r="HM26" s="19">
        <v>21</v>
      </c>
      <c r="HN26" s="19">
        <v>4</v>
      </c>
      <c r="HO26" s="19">
        <v>0</v>
      </c>
      <c r="HP26" s="19">
        <v>38</v>
      </c>
      <c r="HQ26" s="19">
        <v>0</v>
      </c>
      <c r="HR26" s="19">
        <v>7</v>
      </c>
      <c r="HS26" s="19">
        <v>0</v>
      </c>
      <c r="HT26" s="19">
        <v>4</v>
      </c>
      <c r="HU26" s="19">
        <v>0</v>
      </c>
      <c r="HV26" s="19">
        <v>0</v>
      </c>
      <c r="HW26" s="19">
        <v>45</v>
      </c>
      <c r="HX26" s="30">
        <f t="shared" si="6"/>
        <v>655</v>
      </c>
      <c r="HY26" s="31"/>
      <c r="HZ26" s="32">
        <v>81</v>
      </c>
      <c r="IA26" s="32">
        <v>5</v>
      </c>
      <c r="IB26" s="32">
        <v>0</v>
      </c>
      <c r="IC26" s="32">
        <v>113</v>
      </c>
      <c r="ID26" s="32">
        <v>4</v>
      </c>
      <c r="IE26" s="32">
        <v>42</v>
      </c>
      <c r="IF26" s="32">
        <v>26</v>
      </c>
      <c r="IG26" s="206">
        <f>SUM([1]Hoja1!$D$1460:$D$1484)</f>
        <v>179</v>
      </c>
      <c r="IH26" s="206"/>
      <c r="II26" s="33">
        <f t="shared" si="14"/>
        <v>450</v>
      </c>
    </row>
    <row r="27" spans="1:243" ht="30" customHeight="1" x14ac:dyDescent="0.25">
      <c r="A27" s="17" t="s">
        <v>247</v>
      </c>
      <c r="B27" s="18" t="s">
        <v>228</v>
      </c>
      <c r="C27" s="18">
        <v>119</v>
      </c>
      <c r="D27" s="19">
        <v>112</v>
      </c>
      <c r="E27" s="18">
        <v>76</v>
      </c>
      <c r="F27" s="19">
        <v>66</v>
      </c>
      <c r="G27" s="18">
        <v>80</v>
      </c>
      <c r="H27" s="19">
        <v>117</v>
      </c>
      <c r="I27" s="18">
        <v>373</v>
      </c>
      <c r="J27" s="18">
        <v>105</v>
      </c>
      <c r="K27" s="20">
        <f t="shared" si="0"/>
        <v>648</v>
      </c>
      <c r="L27" s="20">
        <f t="shared" si="0"/>
        <v>400</v>
      </c>
      <c r="M27" s="21">
        <f t="shared" si="1"/>
        <v>1048</v>
      </c>
      <c r="N27" s="18">
        <v>87</v>
      </c>
      <c r="O27" s="22">
        <v>90</v>
      </c>
      <c r="P27" s="18">
        <v>313</v>
      </c>
      <c r="Q27" s="18">
        <v>215</v>
      </c>
      <c r="R27" s="18">
        <v>63</v>
      </c>
      <c r="S27" s="23">
        <v>44</v>
      </c>
      <c r="T27" s="22">
        <v>5</v>
      </c>
      <c r="U27" s="18">
        <v>2</v>
      </c>
      <c r="V27" s="18">
        <v>2</v>
      </c>
      <c r="W27" s="18">
        <v>9</v>
      </c>
      <c r="X27" s="18">
        <v>2</v>
      </c>
      <c r="Y27" s="18">
        <v>2</v>
      </c>
      <c r="Z27" s="18">
        <v>413</v>
      </c>
      <c r="AA27" s="22">
        <v>171</v>
      </c>
      <c r="AB27" s="18">
        <v>27</v>
      </c>
      <c r="AC27" s="22">
        <v>16</v>
      </c>
      <c r="AD27" s="18">
        <v>35</v>
      </c>
      <c r="AE27" s="18">
        <v>27</v>
      </c>
      <c r="AF27" s="20">
        <f t="shared" si="2"/>
        <v>947</v>
      </c>
      <c r="AG27" s="20">
        <f t="shared" si="2"/>
        <v>576</v>
      </c>
      <c r="AH27" s="26">
        <f t="shared" si="3"/>
        <v>1523</v>
      </c>
      <c r="AI27" s="27">
        <v>0</v>
      </c>
      <c r="AJ27" s="27">
        <v>0</v>
      </c>
      <c r="AK27" s="27">
        <v>0</v>
      </c>
      <c r="AL27" s="27">
        <v>0</v>
      </c>
      <c r="AM27" s="19">
        <v>14</v>
      </c>
      <c r="AN27" s="19">
        <v>0</v>
      </c>
      <c r="AO27" s="19">
        <v>0</v>
      </c>
      <c r="AP27" s="19">
        <v>0</v>
      </c>
      <c r="AQ27" s="19">
        <v>10</v>
      </c>
      <c r="AR27" s="19">
        <v>0</v>
      </c>
      <c r="AS27" s="19">
        <v>6</v>
      </c>
      <c r="AT27" s="19">
        <v>0</v>
      </c>
      <c r="AU27" s="19">
        <v>2</v>
      </c>
      <c r="AV27" s="19">
        <v>0</v>
      </c>
      <c r="AW27" s="19">
        <v>7</v>
      </c>
      <c r="AX27" s="19">
        <v>0</v>
      </c>
      <c r="AY27" s="19">
        <v>34</v>
      </c>
      <c r="AZ27" s="19">
        <v>0</v>
      </c>
      <c r="BA27" s="19">
        <v>0</v>
      </c>
      <c r="BB27" s="19">
        <v>0</v>
      </c>
      <c r="BC27" s="19">
        <v>3</v>
      </c>
      <c r="BD27" s="19">
        <v>0</v>
      </c>
      <c r="BE27" s="19">
        <v>0</v>
      </c>
      <c r="BF27" s="19">
        <v>0</v>
      </c>
      <c r="BG27" s="19">
        <v>0</v>
      </c>
      <c r="BH27" s="19">
        <v>0</v>
      </c>
      <c r="BI27" s="19">
        <v>15</v>
      </c>
      <c r="BJ27" s="19">
        <v>0</v>
      </c>
      <c r="BK27" s="19">
        <v>10</v>
      </c>
      <c r="BL27" s="19">
        <v>0</v>
      </c>
      <c r="BM27" s="19">
        <v>2</v>
      </c>
      <c r="BN27" s="19">
        <v>0</v>
      </c>
      <c r="BO27" s="19">
        <v>0</v>
      </c>
      <c r="BP27" s="19">
        <v>0</v>
      </c>
      <c r="BQ27" s="19">
        <v>0</v>
      </c>
      <c r="BR27" s="19">
        <v>0</v>
      </c>
      <c r="BS27" s="19">
        <v>6</v>
      </c>
      <c r="BT27" s="19">
        <v>0</v>
      </c>
      <c r="BU27" s="19">
        <v>29</v>
      </c>
      <c r="BV27" s="19">
        <v>0</v>
      </c>
      <c r="BW27" s="19">
        <v>22</v>
      </c>
      <c r="BX27" s="19">
        <v>0</v>
      </c>
      <c r="BY27" s="19">
        <v>0</v>
      </c>
      <c r="BZ27" s="19">
        <v>0</v>
      </c>
      <c r="CA27" s="19">
        <v>1</v>
      </c>
      <c r="CB27" s="19">
        <v>0</v>
      </c>
      <c r="CC27" s="19">
        <v>0</v>
      </c>
      <c r="CD27" s="19">
        <v>0</v>
      </c>
      <c r="CE27" s="19">
        <v>0</v>
      </c>
      <c r="CF27" s="19">
        <v>0</v>
      </c>
      <c r="CG27" s="28">
        <f t="shared" si="12"/>
        <v>161</v>
      </c>
      <c r="CH27" s="29">
        <f t="shared" si="13"/>
        <v>0</v>
      </c>
      <c r="CI27" s="19">
        <v>9</v>
      </c>
      <c r="CJ27" s="19">
        <v>7</v>
      </c>
      <c r="CK27" s="19">
        <v>82</v>
      </c>
      <c r="CL27" s="19">
        <v>28</v>
      </c>
      <c r="CM27" s="19">
        <v>102</v>
      </c>
      <c r="CN27" s="19">
        <v>1</v>
      </c>
      <c r="CO27" s="19">
        <v>56</v>
      </c>
      <c r="CP27" s="19">
        <v>62</v>
      </c>
      <c r="CQ27" s="19">
        <v>4</v>
      </c>
      <c r="CR27" s="19">
        <v>92</v>
      </c>
      <c r="CS27" s="19">
        <v>38</v>
      </c>
      <c r="CT27" s="19">
        <v>186</v>
      </c>
      <c r="CU27" s="19">
        <v>91</v>
      </c>
      <c r="CV27" s="19">
        <v>4</v>
      </c>
      <c r="CW27" s="19">
        <v>100</v>
      </c>
      <c r="CX27" s="19">
        <v>5</v>
      </c>
      <c r="CY27" s="19">
        <v>6</v>
      </c>
      <c r="CZ27" s="19">
        <v>74</v>
      </c>
      <c r="DA27" s="19">
        <v>116</v>
      </c>
      <c r="DB27" s="19">
        <v>41</v>
      </c>
      <c r="DC27" s="19">
        <v>16</v>
      </c>
      <c r="DD27" s="19">
        <v>3</v>
      </c>
      <c r="DE27" s="19">
        <v>0</v>
      </c>
      <c r="DF27" s="19">
        <v>7</v>
      </c>
      <c r="DG27" s="19">
        <v>2</v>
      </c>
      <c r="DH27" s="19">
        <v>35</v>
      </c>
      <c r="DI27" s="19">
        <v>18</v>
      </c>
      <c r="DJ27" s="19">
        <v>7</v>
      </c>
      <c r="DK27" s="19">
        <v>9</v>
      </c>
      <c r="DL27" s="19">
        <v>0</v>
      </c>
      <c r="DM27" s="19">
        <v>0</v>
      </c>
      <c r="DN27" s="19">
        <v>38</v>
      </c>
      <c r="DO27" s="19">
        <v>104</v>
      </c>
      <c r="DP27" s="19">
        <v>9</v>
      </c>
      <c r="DQ27" s="19">
        <v>22</v>
      </c>
      <c r="DR27" s="19">
        <v>72</v>
      </c>
      <c r="DS27" s="19">
        <v>7</v>
      </c>
      <c r="DT27" s="19">
        <v>3</v>
      </c>
      <c r="DU27" s="19">
        <v>5</v>
      </c>
      <c r="DV27" s="19">
        <v>40</v>
      </c>
      <c r="DW27" s="19">
        <v>19</v>
      </c>
      <c r="DX27" s="19">
        <v>10</v>
      </c>
      <c r="DY27" s="19">
        <v>0</v>
      </c>
      <c r="DZ27" s="19">
        <v>21</v>
      </c>
      <c r="EA27" s="19">
        <v>38</v>
      </c>
      <c r="EB27" s="19">
        <v>4</v>
      </c>
      <c r="EC27" s="19">
        <v>83</v>
      </c>
      <c r="ED27" s="19">
        <v>7</v>
      </c>
      <c r="EE27" s="19">
        <v>107</v>
      </c>
      <c r="EF27" s="19">
        <v>150</v>
      </c>
      <c r="EG27" s="19">
        <v>63</v>
      </c>
      <c r="EH27" s="19">
        <v>29</v>
      </c>
      <c r="EI27" s="19">
        <v>3</v>
      </c>
      <c r="EJ27" s="19">
        <v>6</v>
      </c>
      <c r="EK27" s="19">
        <v>17</v>
      </c>
      <c r="EL27" s="19">
        <v>7</v>
      </c>
      <c r="EM27" s="19">
        <v>20</v>
      </c>
      <c r="EN27" s="19">
        <v>86</v>
      </c>
      <c r="EO27" s="19">
        <v>65</v>
      </c>
      <c r="EP27" s="19">
        <v>9</v>
      </c>
      <c r="EQ27" s="19">
        <v>41</v>
      </c>
      <c r="ER27" s="19">
        <v>171</v>
      </c>
      <c r="ES27" s="29">
        <f t="shared" si="7"/>
        <v>1371</v>
      </c>
      <c r="ET27" s="29">
        <f t="shared" si="8"/>
        <v>1086</v>
      </c>
      <c r="EU27" s="26">
        <f t="shared" si="10"/>
        <v>2457</v>
      </c>
      <c r="EV27" s="19">
        <v>22</v>
      </c>
      <c r="EW27" s="19">
        <v>0</v>
      </c>
      <c r="EX27" s="19">
        <v>85</v>
      </c>
      <c r="EY27" s="19">
        <v>0</v>
      </c>
      <c r="EZ27" s="19">
        <v>5</v>
      </c>
      <c r="FA27" s="19">
        <v>86</v>
      </c>
      <c r="FB27" s="19">
        <v>0</v>
      </c>
      <c r="FC27" s="19">
        <v>56</v>
      </c>
      <c r="FD27" s="19">
        <v>0</v>
      </c>
      <c r="FE27" s="19">
        <v>93</v>
      </c>
      <c r="FF27" s="19">
        <v>59</v>
      </c>
      <c r="FG27" s="19">
        <v>0</v>
      </c>
      <c r="FH27" s="19">
        <v>44</v>
      </c>
      <c r="FI27" s="19">
        <v>0</v>
      </c>
      <c r="FJ27" s="19">
        <v>0</v>
      </c>
      <c r="FK27" s="19">
        <v>3</v>
      </c>
      <c r="FL27" s="19">
        <v>0</v>
      </c>
      <c r="FM27" s="19">
        <v>1</v>
      </c>
      <c r="FN27" s="19">
        <v>0</v>
      </c>
      <c r="FO27" s="19">
        <v>93</v>
      </c>
      <c r="FP27" s="19">
        <v>101</v>
      </c>
      <c r="FQ27" s="19">
        <v>0</v>
      </c>
      <c r="FR27" s="19">
        <v>16</v>
      </c>
      <c r="FS27" s="19">
        <v>0</v>
      </c>
      <c r="FT27" s="19">
        <v>0</v>
      </c>
      <c r="FU27" s="19">
        <v>46</v>
      </c>
      <c r="FV27" s="19">
        <v>0</v>
      </c>
      <c r="FW27" s="19">
        <v>10</v>
      </c>
      <c r="FX27" s="19">
        <v>0</v>
      </c>
      <c r="FY27" s="19">
        <v>84</v>
      </c>
      <c r="FZ27" s="19">
        <v>0</v>
      </c>
      <c r="GA27" s="19">
        <v>97</v>
      </c>
      <c r="GB27" s="19">
        <v>0</v>
      </c>
      <c r="GC27" s="19">
        <v>5</v>
      </c>
      <c r="GD27" s="19">
        <v>14</v>
      </c>
      <c r="GE27" s="19">
        <v>0</v>
      </c>
      <c r="GF27" s="19">
        <v>0</v>
      </c>
      <c r="GG27" s="19">
        <v>0</v>
      </c>
      <c r="GH27" s="19">
        <v>158</v>
      </c>
      <c r="GI27" s="19">
        <v>0</v>
      </c>
      <c r="GJ27" s="19">
        <v>49</v>
      </c>
      <c r="GK27" s="19">
        <v>0</v>
      </c>
      <c r="GL27" s="19">
        <v>192</v>
      </c>
      <c r="GM27" s="19">
        <v>112</v>
      </c>
      <c r="GN27" s="19">
        <v>0</v>
      </c>
      <c r="GO27" s="19">
        <v>58</v>
      </c>
      <c r="GP27" s="19">
        <v>0</v>
      </c>
      <c r="GQ27" s="19">
        <v>1</v>
      </c>
      <c r="GR27" s="19">
        <v>0</v>
      </c>
      <c r="GS27" s="19">
        <v>28</v>
      </c>
      <c r="GT27" s="19">
        <v>0</v>
      </c>
      <c r="GU27" s="19">
        <v>0</v>
      </c>
      <c r="GV27" s="19">
        <v>28</v>
      </c>
      <c r="GW27" s="19">
        <v>0</v>
      </c>
      <c r="GX27" s="19">
        <v>11</v>
      </c>
      <c r="GY27" s="19">
        <v>0</v>
      </c>
      <c r="GZ27" s="19">
        <v>86</v>
      </c>
      <c r="HA27" s="19">
        <v>0</v>
      </c>
      <c r="HB27" s="19">
        <v>64</v>
      </c>
      <c r="HC27" s="19">
        <v>0</v>
      </c>
      <c r="HD27" s="19">
        <v>10</v>
      </c>
      <c r="HE27" s="19">
        <v>0</v>
      </c>
      <c r="HF27" s="19">
        <v>0</v>
      </c>
      <c r="HG27" s="19">
        <v>0</v>
      </c>
      <c r="HH27" s="19">
        <v>0</v>
      </c>
      <c r="HI27" s="19">
        <v>5</v>
      </c>
      <c r="HJ27" s="19">
        <v>0</v>
      </c>
      <c r="HK27" s="19">
        <v>10</v>
      </c>
      <c r="HL27" s="19">
        <v>0</v>
      </c>
      <c r="HM27" s="19">
        <v>3</v>
      </c>
      <c r="HN27" s="19">
        <v>83</v>
      </c>
      <c r="HO27" s="19">
        <v>0</v>
      </c>
      <c r="HP27" s="19">
        <v>92</v>
      </c>
      <c r="HQ27" s="19">
        <v>0</v>
      </c>
      <c r="HR27" s="19">
        <v>165</v>
      </c>
      <c r="HS27" s="19">
        <v>0</v>
      </c>
      <c r="HT27" s="19">
        <v>67</v>
      </c>
      <c r="HU27" s="19">
        <v>0</v>
      </c>
      <c r="HV27" s="19">
        <v>0</v>
      </c>
      <c r="HW27" s="19">
        <v>132</v>
      </c>
      <c r="HX27" s="30">
        <f t="shared" si="6"/>
        <v>2274</v>
      </c>
      <c r="HY27" s="31"/>
      <c r="HZ27" s="32">
        <v>208</v>
      </c>
      <c r="IA27" s="32">
        <v>19</v>
      </c>
      <c r="IB27" s="32">
        <v>17</v>
      </c>
      <c r="IC27" s="32">
        <v>184</v>
      </c>
      <c r="ID27" s="32">
        <v>9</v>
      </c>
      <c r="IE27" s="32">
        <v>104</v>
      </c>
      <c r="IF27" s="32">
        <v>23</v>
      </c>
      <c r="IG27" s="206">
        <f>SUM([1]Hoja1!$D$1493:$D$1525)</f>
        <v>408</v>
      </c>
      <c r="IH27" s="206"/>
      <c r="II27" s="33">
        <f t="shared" si="14"/>
        <v>972</v>
      </c>
    </row>
    <row r="28" spans="1:243" ht="30" customHeight="1" x14ac:dyDescent="0.25">
      <c r="A28" s="17" t="s">
        <v>248</v>
      </c>
      <c r="B28" s="18" t="s">
        <v>228</v>
      </c>
      <c r="C28" s="18">
        <v>68</v>
      </c>
      <c r="D28" s="19">
        <v>56</v>
      </c>
      <c r="E28" s="18">
        <v>28</v>
      </c>
      <c r="F28" s="19">
        <v>52</v>
      </c>
      <c r="G28" s="18">
        <v>42</v>
      </c>
      <c r="H28" s="19">
        <v>47</v>
      </c>
      <c r="I28" s="18">
        <v>125</v>
      </c>
      <c r="J28" s="18">
        <v>109</v>
      </c>
      <c r="K28" s="20">
        <f t="shared" si="0"/>
        <v>263</v>
      </c>
      <c r="L28" s="20">
        <f t="shared" si="0"/>
        <v>264</v>
      </c>
      <c r="M28" s="21">
        <f t="shared" si="1"/>
        <v>527</v>
      </c>
      <c r="N28" s="18">
        <v>53</v>
      </c>
      <c r="O28" s="22">
        <v>41</v>
      </c>
      <c r="P28" s="18">
        <v>54</v>
      </c>
      <c r="Q28" s="18">
        <v>61</v>
      </c>
      <c r="R28" s="18">
        <v>36</v>
      </c>
      <c r="S28" s="23">
        <v>24</v>
      </c>
      <c r="T28" s="22">
        <v>4</v>
      </c>
      <c r="U28" s="18">
        <v>2</v>
      </c>
      <c r="V28" s="18">
        <v>1</v>
      </c>
      <c r="W28" s="18">
        <v>3</v>
      </c>
      <c r="X28" s="18">
        <v>2</v>
      </c>
      <c r="Y28" s="18">
        <v>0</v>
      </c>
      <c r="Z28" s="18">
        <v>102</v>
      </c>
      <c r="AA28" s="22">
        <v>45</v>
      </c>
      <c r="AB28" s="18">
        <v>8</v>
      </c>
      <c r="AC28" s="22">
        <v>11</v>
      </c>
      <c r="AD28" s="18">
        <v>12</v>
      </c>
      <c r="AE28" s="18">
        <v>10</v>
      </c>
      <c r="AF28" s="20">
        <f t="shared" si="2"/>
        <v>272</v>
      </c>
      <c r="AG28" s="20">
        <f t="shared" si="2"/>
        <v>197</v>
      </c>
      <c r="AH28" s="26">
        <f t="shared" si="3"/>
        <v>469</v>
      </c>
      <c r="AI28" s="27">
        <v>0</v>
      </c>
      <c r="AJ28" s="27">
        <v>0</v>
      </c>
      <c r="AK28" s="27">
        <v>0</v>
      </c>
      <c r="AL28" s="27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30</v>
      </c>
      <c r="AT28" s="19">
        <v>0</v>
      </c>
      <c r="AU28" s="19">
        <v>3</v>
      </c>
      <c r="AV28" s="19">
        <v>0</v>
      </c>
      <c r="AW28" s="19">
        <v>0</v>
      </c>
      <c r="AX28" s="19">
        <v>0</v>
      </c>
      <c r="AY28" s="19">
        <v>0</v>
      </c>
      <c r="AZ28" s="19">
        <v>0</v>
      </c>
      <c r="BA28" s="19"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v>0</v>
      </c>
      <c r="BH28" s="19">
        <v>0</v>
      </c>
      <c r="BI28" s="19">
        <v>0</v>
      </c>
      <c r="BJ28" s="19">
        <v>0</v>
      </c>
      <c r="BK28" s="19">
        <v>0</v>
      </c>
      <c r="BL28" s="19">
        <v>0</v>
      </c>
      <c r="BM28" s="19">
        <v>0</v>
      </c>
      <c r="BN28" s="19">
        <v>0</v>
      </c>
      <c r="BO28" s="19">
        <v>0</v>
      </c>
      <c r="BP28" s="19">
        <v>0</v>
      </c>
      <c r="BQ28" s="19">
        <v>0</v>
      </c>
      <c r="BR28" s="19">
        <v>0</v>
      </c>
      <c r="BS28" s="19">
        <v>0</v>
      </c>
      <c r="BT28" s="19">
        <v>0</v>
      </c>
      <c r="BU28" s="19">
        <v>13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0</v>
      </c>
      <c r="CC28" s="19">
        <v>0</v>
      </c>
      <c r="CD28" s="19">
        <v>0</v>
      </c>
      <c r="CE28" s="19">
        <v>1</v>
      </c>
      <c r="CF28" s="19">
        <v>0</v>
      </c>
      <c r="CG28" s="28">
        <f t="shared" si="12"/>
        <v>47</v>
      </c>
      <c r="CH28" s="29">
        <f t="shared" si="13"/>
        <v>0</v>
      </c>
      <c r="CI28" s="19">
        <v>0</v>
      </c>
      <c r="CJ28" s="19">
        <v>0</v>
      </c>
      <c r="CK28" s="19">
        <v>0</v>
      </c>
      <c r="CL28" s="19">
        <v>0</v>
      </c>
      <c r="CM28" s="19">
        <v>27</v>
      </c>
      <c r="CN28" s="19">
        <v>35</v>
      </c>
      <c r="CO28" s="19">
        <v>0</v>
      </c>
      <c r="CP28" s="19">
        <v>59</v>
      </c>
      <c r="CQ28" s="19">
        <v>0</v>
      </c>
      <c r="CR28" s="19">
        <v>11</v>
      </c>
      <c r="CS28" s="19">
        <v>0</v>
      </c>
      <c r="CT28" s="19">
        <v>75</v>
      </c>
      <c r="CU28" s="19">
        <v>75</v>
      </c>
      <c r="CV28" s="19">
        <v>0</v>
      </c>
      <c r="CW28" s="19">
        <v>12</v>
      </c>
      <c r="CX28" s="19">
        <v>0</v>
      </c>
      <c r="CY28" s="19">
        <v>0</v>
      </c>
      <c r="CZ28" s="19">
        <v>3</v>
      </c>
      <c r="DA28" s="19">
        <v>0</v>
      </c>
      <c r="DB28" s="19">
        <v>0</v>
      </c>
      <c r="DC28" s="19">
        <v>0</v>
      </c>
      <c r="DD28" s="19">
        <v>0</v>
      </c>
      <c r="DE28" s="19">
        <v>1</v>
      </c>
      <c r="DF28" s="19">
        <v>2</v>
      </c>
      <c r="DG28" s="19">
        <v>0</v>
      </c>
      <c r="DH28" s="19">
        <v>55</v>
      </c>
      <c r="DI28" s="19">
        <v>25</v>
      </c>
      <c r="DJ28" s="19">
        <v>0</v>
      </c>
      <c r="DK28" s="19">
        <v>0</v>
      </c>
      <c r="DL28" s="19">
        <v>0</v>
      </c>
      <c r="DM28" s="19">
        <v>0</v>
      </c>
      <c r="DN28" s="19">
        <v>30</v>
      </c>
      <c r="DO28" s="19">
        <v>1</v>
      </c>
      <c r="DP28" s="19">
        <v>0</v>
      </c>
      <c r="DQ28" s="19">
        <v>0</v>
      </c>
      <c r="DR28" s="19">
        <v>70</v>
      </c>
      <c r="DS28" s="19">
        <v>91</v>
      </c>
      <c r="DT28" s="19">
        <v>2</v>
      </c>
      <c r="DU28" s="19">
        <v>83</v>
      </c>
      <c r="DV28" s="19">
        <v>61</v>
      </c>
      <c r="DW28" s="19">
        <v>0</v>
      </c>
      <c r="DX28" s="19">
        <v>2</v>
      </c>
      <c r="DY28" s="19">
        <v>0</v>
      </c>
      <c r="DZ28" s="19">
        <v>32</v>
      </c>
      <c r="EA28" s="19">
        <v>0</v>
      </c>
      <c r="EB28" s="19">
        <v>0</v>
      </c>
      <c r="EC28" s="19">
        <v>0</v>
      </c>
      <c r="ED28" s="19">
        <v>0</v>
      </c>
      <c r="EE28" s="19">
        <v>0</v>
      </c>
      <c r="EF28" s="19">
        <v>0</v>
      </c>
      <c r="EG28" s="19">
        <v>0</v>
      </c>
      <c r="EH28" s="19">
        <v>0</v>
      </c>
      <c r="EI28" s="19">
        <v>0</v>
      </c>
      <c r="EJ28" s="19">
        <v>0</v>
      </c>
      <c r="EK28" s="19">
        <v>0</v>
      </c>
      <c r="EL28" s="19">
        <v>0</v>
      </c>
      <c r="EM28" s="19">
        <v>0</v>
      </c>
      <c r="EN28" s="19">
        <v>60</v>
      </c>
      <c r="EO28" s="19">
        <v>0</v>
      </c>
      <c r="EP28" s="19">
        <v>0</v>
      </c>
      <c r="EQ28" s="19">
        <v>0</v>
      </c>
      <c r="ER28" s="19">
        <v>45</v>
      </c>
      <c r="ES28" s="29">
        <f t="shared" si="7"/>
        <v>508</v>
      </c>
      <c r="ET28" s="29">
        <f t="shared" si="8"/>
        <v>349</v>
      </c>
      <c r="EU28" s="26">
        <f t="shared" si="10"/>
        <v>857</v>
      </c>
      <c r="EV28" s="19">
        <v>0</v>
      </c>
      <c r="EW28" s="19">
        <v>0</v>
      </c>
      <c r="EX28" s="19">
        <v>0</v>
      </c>
      <c r="EY28" s="19">
        <v>0</v>
      </c>
      <c r="EZ28" s="19">
        <v>0</v>
      </c>
      <c r="FA28" s="19">
        <v>22</v>
      </c>
      <c r="FB28" s="19">
        <v>0</v>
      </c>
      <c r="FC28" s="19">
        <v>1</v>
      </c>
      <c r="FD28" s="19">
        <v>0</v>
      </c>
      <c r="FE28" s="19">
        <v>18</v>
      </c>
      <c r="FF28" s="19">
        <v>4</v>
      </c>
      <c r="FG28" s="19">
        <v>0</v>
      </c>
      <c r="FH28" s="19">
        <v>73</v>
      </c>
      <c r="FI28" s="19">
        <v>0</v>
      </c>
      <c r="FJ28" s="19">
        <v>0</v>
      </c>
      <c r="FK28" s="19">
        <v>0</v>
      </c>
      <c r="FL28" s="19">
        <v>0</v>
      </c>
      <c r="FM28" s="19">
        <v>0</v>
      </c>
      <c r="FN28" s="19">
        <v>0</v>
      </c>
      <c r="FO28" s="19">
        <v>6</v>
      </c>
      <c r="FP28" s="19">
        <v>0</v>
      </c>
      <c r="FQ28" s="19">
        <v>0</v>
      </c>
      <c r="FR28" s="19">
        <v>7</v>
      </c>
      <c r="FS28" s="19">
        <v>0</v>
      </c>
      <c r="FT28" s="19">
        <v>0</v>
      </c>
      <c r="FU28" s="19">
        <v>9</v>
      </c>
      <c r="FV28" s="19">
        <v>0</v>
      </c>
      <c r="FW28" s="19">
        <v>26</v>
      </c>
      <c r="FX28" s="19">
        <v>0</v>
      </c>
      <c r="FY28" s="19">
        <v>1</v>
      </c>
      <c r="FZ28" s="19">
        <v>0</v>
      </c>
      <c r="GA28" s="19">
        <v>18</v>
      </c>
      <c r="GB28" s="19">
        <v>0</v>
      </c>
      <c r="GC28" s="19">
        <v>0</v>
      </c>
      <c r="GD28" s="19">
        <v>1</v>
      </c>
      <c r="GE28" s="19">
        <v>0</v>
      </c>
      <c r="GF28" s="19">
        <v>0</v>
      </c>
      <c r="GG28" s="19">
        <v>0</v>
      </c>
      <c r="GH28" s="19">
        <v>15</v>
      </c>
      <c r="GI28" s="19">
        <v>0</v>
      </c>
      <c r="GJ28" s="19">
        <v>0</v>
      </c>
      <c r="GK28" s="19">
        <v>0</v>
      </c>
      <c r="GL28" s="19">
        <v>40</v>
      </c>
      <c r="GM28" s="19">
        <v>21</v>
      </c>
      <c r="GN28" s="19">
        <v>0</v>
      </c>
      <c r="GO28" s="19">
        <v>71</v>
      </c>
      <c r="GP28" s="19">
        <v>0</v>
      </c>
      <c r="GQ28" s="19">
        <v>6</v>
      </c>
      <c r="GR28" s="19">
        <v>0</v>
      </c>
      <c r="GS28" s="19">
        <v>5</v>
      </c>
      <c r="GT28" s="19">
        <v>0</v>
      </c>
      <c r="GU28" s="19">
        <v>0</v>
      </c>
      <c r="GV28" s="19">
        <v>1</v>
      </c>
      <c r="GW28" s="19">
        <v>0</v>
      </c>
      <c r="GX28" s="19">
        <v>0</v>
      </c>
      <c r="GY28" s="19">
        <v>0</v>
      </c>
      <c r="GZ28" s="19">
        <v>2</v>
      </c>
      <c r="HA28" s="19">
        <v>0</v>
      </c>
      <c r="HB28" s="19">
        <v>1</v>
      </c>
      <c r="HC28" s="19">
        <v>0</v>
      </c>
      <c r="HD28" s="19">
        <v>1</v>
      </c>
      <c r="HE28" s="19">
        <v>0</v>
      </c>
      <c r="HF28" s="19">
        <v>0</v>
      </c>
      <c r="HG28" s="19">
        <v>0</v>
      </c>
      <c r="HH28" s="19">
        <v>0</v>
      </c>
      <c r="HI28" s="19">
        <v>0</v>
      </c>
      <c r="HJ28" s="19">
        <v>0</v>
      </c>
      <c r="HK28" s="19">
        <v>0</v>
      </c>
      <c r="HL28" s="19">
        <v>0</v>
      </c>
      <c r="HM28" s="19">
        <v>0</v>
      </c>
      <c r="HN28" s="19">
        <v>2</v>
      </c>
      <c r="HO28" s="19">
        <v>0</v>
      </c>
      <c r="HP28" s="19">
        <v>0</v>
      </c>
      <c r="HQ28" s="19">
        <v>0</v>
      </c>
      <c r="HR28" s="19">
        <v>16</v>
      </c>
      <c r="HS28" s="19">
        <v>0</v>
      </c>
      <c r="HT28" s="19">
        <v>0</v>
      </c>
      <c r="HU28" s="19">
        <v>0</v>
      </c>
      <c r="HV28" s="19">
        <v>0</v>
      </c>
      <c r="HW28" s="19">
        <v>21</v>
      </c>
      <c r="HX28" s="30">
        <f t="shared" si="6"/>
        <v>388</v>
      </c>
      <c r="HY28" s="31"/>
      <c r="HZ28" s="32">
        <v>72</v>
      </c>
      <c r="IA28" s="32">
        <v>10</v>
      </c>
      <c r="IB28" s="32">
        <v>3</v>
      </c>
      <c r="IC28" s="32">
        <v>79</v>
      </c>
      <c r="ID28" s="32">
        <v>5</v>
      </c>
      <c r="IE28" s="32">
        <v>67</v>
      </c>
      <c r="IF28" s="32">
        <v>30</v>
      </c>
      <c r="IG28" s="206">
        <f>SUM([1]Hoja1!$D$1534:$D$1559)</f>
        <v>159</v>
      </c>
      <c r="IH28" s="206"/>
      <c r="II28" s="33">
        <f t="shared" si="14"/>
        <v>425</v>
      </c>
    </row>
    <row r="29" spans="1:243" ht="30" customHeight="1" x14ac:dyDescent="0.25">
      <c r="A29" s="17" t="s">
        <v>249</v>
      </c>
      <c r="B29" s="18" t="s">
        <v>228</v>
      </c>
      <c r="C29" s="18">
        <v>140</v>
      </c>
      <c r="D29" s="19">
        <v>113</v>
      </c>
      <c r="E29" s="18">
        <v>49</v>
      </c>
      <c r="F29" s="19">
        <v>55</v>
      </c>
      <c r="G29" s="18">
        <v>98</v>
      </c>
      <c r="H29" s="19">
        <v>119</v>
      </c>
      <c r="I29" s="18">
        <v>337</v>
      </c>
      <c r="J29" s="18">
        <v>228</v>
      </c>
      <c r="K29" s="20">
        <f t="shared" si="0"/>
        <v>624</v>
      </c>
      <c r="L29" s="20">
        <f t="shared" si="0"/>
        <v>515</v>
      </c>
      <c r="M29" s="21">
        <f t="shared" si="1"/>
        <v>1139</v>
      </c>
      <c r="N29" s="18">
        <v>119</v>
      </c>
      <c r="O29" s="22">
        <v>112</v>
      </c>
      <c r="P29" s="18">
        <v>200</v>
      </c>
      <c r="Q29" s="18">
        <v>139</v>
      </c>
      <c r="R29" s="18">
        <v>94</v>
      </c>
      <c r="S29" s="23">
        <v>94</v>
      </c>
      <c r="T29" s="22">
        <v>3</v>
      </c>
      <c r="U29" s="18">
        <v>1</v>
      </c>
      <c r="V29" s="18">
        <v>0</v>
      </c>
      <c r="W29" s="18">
        <v>7</v>
      </c>
      <c r="X29" s="18">
        <v>1</v>
      </c>
      <c r="Y29" s="18">
        <v>0</v>
      </c>
      <c r="Z29" s="18">
        <v>196</v>
      </c>
      <c r="AA29" s="22">
        <v>70</v>
      </c>
      <c r="AB29" s="18">
        <v>11</v>
      </c>
      <c r="AC29" s="22">
        <v>23</v>
      </c>
      <c r="AD29" s="18">
        <v>34</v>
      </c>
      <c r="AE29" s="18">
        <v>35</v>
      </c>
      <c r="AF29" s="20">
        <f t="shared" si="2"/>
        <v>658</v>
      </c>
      <c r="AG29" s="20">
        <f t="shared" si="2"/>
        <v>481</v>
      </c>
      <c r="AH29" s="26">
        <f t="shared" si="3"/>
        <v>1139</v>
      </c>
      <c r="AI29" s="27">
        <v>0</v>
      </c>
      <c r="AJ29" s="27">
        <v>0</v>
      </c>
      <c r="AK29" s="27">
        <v>0</v>
      </c>
      <c r="AL29" s="27">
        <v>0</v>
      </c>
      <c r="AM29" s="19">
        <v>15</v>
      </c>
      <c r="AN29" s="19">
        <v>0</v>
      </c>
      <c r="AO29" s="19">
        <v>2</v>
      </c>
      <c r="AP29" s="19">
        <v>0</v>
      </c>
      <c r="AQ29" s="19">
        <v>2</v>
      </c>
      <c r="AR29" s="19">
        <v>0</v>
      </c>
      <c r="AS29" s="19">
        <v>31</v>
      </c>
      <c r="AT29" s="19">
        <v>0</v>
      </c>
      <c r="AU29" s="19">
        <v>0</v>
      </c>
      <c r="AV29" s="19">
        <v>0</v>
      </c>
      <c r="AW29" s="19">
        <v>2</v>
      </c>
      <c r="AX29" s="19">
        <v>0</v>
      </c>
      <c r="AY29" s="19">
        <v>14</v>
      </c>
      <c r="AZ29" s="19">
        <v>0</v>
      </c>
      <c r="BA29" s="19">
        <v>0</v>
      </c>
      <c r="BB29" s="19">
        <v>0</v>
      </c>
      <c r="BC29" s="19">
        <v>16</v>
      </c>
      <c r="BD29" s="19">
        <v>0</v>
      </c>
      <c r="BE29" s="19">
        <v>4</v>
      </c>
      <c r="BF29" s="19">
        <v>0</v>
      </c>
      <c r="BG29" s="19">
        <v>0</v>
      </c>
      <c r="BH29" s="19">
        <v>0</v>
      </c>
      <c r="BI29" s="19">
        <v>0</v>
      </c>
      <c r="BJ29" s="19">
        <v>0</v>
      </c>
      <c r="BK29" s="19">
        <v>2</v>
      </c>
      <c r="BL29" s="19">
        <v>0</v>
      </c>
      <c r="BM29" s="19">
        <v>2</v>
      </c>
      <c r="BN29" s="19">
        <v>0</v>
      </c>
      <c r="BO29" s="19">
        <v>2</v>
      </c>
      <c r="BP29" s="19">
        <v>0</v>
      </c>
      <c r="BQ29" s="19">
        <v>0</v>
      </c>
      <c r="BR29" s="19">
        <v>0</v>
      </c>
      <c r="BS29" s="19">
        <v>7</v>
      </c>
      <c r="BT29" s="19">
        <v>0</v>
      </c>
      <c r="BU29" s="19">
        <v>18</v>
      </c>
      <c r="BV29" s="19">
        <v>0</v>
      </c>
      <c r="BW29" s="19">
        <v>2</v>
      </c>
      <c r="BX29" s="19">
        <v>0</v>
      </c>
      <c r="BY29" s="19">
        <v>0</v>
      </c>
      <c r="BZ29" s="19">
        <v>0</v>
      </c>
      <c r="CA29" s="19">
        <v>0</v>
      </c>
      <c r="CB29" s="19">
        <v>0</v>
      </c>
      <c r="CC29" s="19">
        <v>0</v>
      </c>
      <c r="CD29" s="19">
        <v>0</v>
      </c>
      <c r="CE29" s="19">
        <v>0</v>
      </c>
      <c r="CF29" s="19">
        <v>0</v>
      </c>
      <c r="CG29" s="28">
        <f t="shared" si="12"/>
        <v>119</v>
      </c>
      <c r="CH29" s="29">
        <f t="shared" si="13"/>
        <v>0</v>
      </c>
      <c r="CI29" s="19">
        <v>1</v>
      </c>
      <c r="CJ29" s="19">
        <v>0</v>
      </c>
      <c r="CK29" s="19">
        <v>2</v>
      </c>
      <c r="CL29" s="19">
        <v>29</v>
      </c>
      <c r="CM29" s="19">
        <v>23</v>
      </c>
      <c r="CN29" s="19">
        <v>11</v>
      </c>
      <c r="CO29" s="19">
        <v>32</v>
      </c>
      <c r="CP29" s="19">
        <v>117</v>
      </c>
      <c r="CQ29" s="19">
        <v>0</v>
      </c>
      <c r="CR29" s="19">
        <v>20</v>
      </c>
      <c r="CS29" s="19">
        <v>6</v>
      </c>
      <c r="CT29" s="19">
        <v>50</v>
      </c>
      <c r="CU29" s="19">
        <v>71</v>
      </c>
      <c r="CV29" s="19">
        <v>0</v>
      </c>
      <c r="CW29" s="19">
        <v>76</v>
      </c>
      <c r="CX29" s="19">
        <v>3</v>
      </c>
      <c r="CY29" s="19">
        <v>13</v>
      </c>
      <c r="CZ29" s="19">
        <v>3</v>
      </c>
      <c r="DA29" s="19">
        <v>8</v>
      </c>
      <c r="DB29" s="19">
        <v>5</v>
      </c>
      <c r="DC29" s="19">
        <v>27</v>
      </c>
      <c r="DD29" s="19">
        <v>28</v>
      </c>
      <c r="DE29" s="19">
        <v>0</v>
      </c>
      <c r="DF29" s="19">
        <v>17</v>
      </c>
      <c r="DG29" s="19">
        <v>20</v>
      </c>
      <c r="DH29" s="19">
        <v>40</v>
      </c>
      <c r="DI29" s="19">
        <v>39</v>
      </c>
      <c r="DJ29" s="19">
        <v>14</v>
      </c>
      <c r="DK29" s="19">
        <v>17</v>
      </c>
      <c r="DL29" s="19">
        <v>0</v>
      </c>
      <c r="DM29" s="19">
        <v>0</v>
      </c>
      <c r="DN29" s="19">
        <v>23</v>
      </c>
      <c r="DO29" s="19">
        <v>46</v>
      </c>
      <c r="DP29" s="19">
        <v>0</v>
      </c>
      <c r="DQ29" s="19">
        <v>0</v>
      </c>
      <c r="DR29" s="19">
        <v>32</v>
      </c>
      <c r="DS29" s="19">
        <v>82</v>
      </c>
      <c r="DT29" s="19">
        <v>1</v>
      </c>
      <c r="DU29" s="19">
        <v>99</v>
      </c>
      <c r="DV29" s="19">
        <v>113</v>
      </c>
      <c r="DW29" s="19">
        <v>5</v>
      </c>
      <c r="DX29" s="19">
        <v>3</v>
      </c>
      <c r="DY29" s="19">
        <v>0</v>
      </c>
      <c r="DZ29" s="19">
        <v>22</v>
      </c>
      <c r="EA29" s="19">
        <v>0</v>
      </c>
      <c r="EB29" s="19">
        <v>19</v>
      </c>
      <c r="EC29" s="19">
        <v>29</v>
      </c>
      <c r="ED29" s="19">
        <v>37</v>
      </c>
      <c r="EE29" s="19">
        <v>4</v>
      </c>
      <c r="EF29" s="19">
        <v>24</v>
      </c>
      <c r="EG29" s="19">
        <v>0</v>
      </c>
      <c r="EH29" s="19">
        <v>27</v>
      </c>
      <c r="EI29" s="19">
        <v>0</v>
      </c>
      <c r="EJ29" s="19">
        <v>16</v>
      </c>
      <c r="EK29" s="19">
        <v>7</v>
      </c>
      <c r="EL29" s="19">
        <v>10</v>
      </c>
      <c r="EM29" s="19">
        <v>0</v>
      </c>
      <c r="EN29" s="19">
        <v>0</v>
      </c>
      <c r="EO29" s="19">
        <v>41</v>
      </c>
      <c r="EP29" s="19">
        <v>81</v>
      </c>
      <c r="EQ29" s="19">
        <v>86</v>
      </c>
      <c r="ER29" s="19">
        <v>70</v>
      </c>
      <c r="ES29" s="29">
        <f t="shared" si="7"/>
        <v>602</v>
      </c>
      <c r="ET29" s="29">
        <f t="shared" si="8"/>
        <v>947</v>
      </c>
      <c r="EU29" s="26">
        <f>+SUM(ES29:ET29)</f>
        <v>1549</v>
      </c>
      <c r="EV29" s="19">
        <v>4</v>
      </c>
      <c r="EW29" s="19">
        <v>0</v>
      </c>
      <c r="EX29" s="19">
        <v>26</v>
      </c>
      <c r="EY29" s="19">
        <v>0</v>
      </c>
      <c r="EZ29" s="19">
        <v>1</v>
      </c>
      <c r="FA29" s="19">
        <v>93</v>
      </c>
      <c r="FB29" s="19">
        <v>0</v>
      </c>
      <c r="FC29" s="19">
        <v>33</v>
      </c>
      <c r="FD29" s="19">
        <v>0</v>
      </c>
      <c r="FE29" s="19">
        <v>109</v>
      </c>
      <c r="FF29" s="19">
        <v>19</v>
      </c>
      <c r="FG29" s="19">
        <v>0</v>
      </c>
      <c r="FH29" s="19">
        <v>133</v>
      </c>
      <c r="FI29" s="19">
        <v>0</v>
      </c>
      <c r="FJ29" s="19">
        <v>0</v>
      </c>
      <c r="FK29" s="19">
        <v>1</v>
      </c>
      <c r="FL29" s="19">
        <v>0</v>
      </c>
      <c r="FM29" s="19">
        <v>1</v>
      </c>
      <c r="FN29" s="19">
        <v>0</v>
      </c>
      <c r="FO29" s="19">
        <v>267</v>
      </c>
      <c r="FP29" s="19">
        <v>17</v>
      </c>
      <c r="FQ29" s="19">
        <v>0</v>
      </c>
      <c r="FR29" s="19">
        <v>18</v>
      </c>
      <c r="FS29" s="19">
        <v>0</v>
      </c>
      <c r="FT29" s="19">
        <v>0</v>
      </c>
      <c r="FU29" s="19">
        <v>83</v>
      </c>
      <c r="FV29" s="19">
        <v>0</v>
      </c>
      <c r="FW29" s="19">
        <v>131</v>
      </c>
      <c r="FX29" s="19">
        <v>0</v>
      </c>
      <c r="FY29" s="19">
        <v>80</v>
      </c>
      <c r="FZ29" s="19">
        <v>0</v>
      </c>
      <c r="GA29" s="19">
        <v>103</v>
      </c>
      <c r="GB29" s="19">
        <v>0</v>
      </c>
      <c r="GC29" s="19">
        <v>2</v>
      </c>
      <c r="GD29" s="19">
        <v>90</v>
      </c>
      <c r="GE29" s="19">
        <v>0</v>
      </c>
      <c r="GF29" s="19">
        <v>0</v>
      </c>
      <c r="GG29" s="19">
        <v>0</v>
      </c>
      <c r="GH29" s="19">
        <v>118</v>
      </c>
      <c r="GI29" s="19">
        <v>0</v>
      </c>
      <c r="GJ29" s="19">
        <v>47</v>
      </c>
      <c r="GK29" s="19">
        <v>0</v>
      </c>
      <c r="GL29" s="19">
        <v>94</v>
      </c>
      <c r="GM29" s="19">
        <v>122</v>
      </c>
      <c r="GN29" s="19">
        <v>0</v>
      </c>
      <c r="GO29" s="19">
        <v>190</v>
      </c>
      <c r="GP29" s="19">
        <v>0</v>
      </c>
      <c r="GQ29" s="19">
        <v>17</v>
      </c>
      <c r="GR29" s="19">
        <v>0</v>
      </c>
      <c r="GS29" s="19">
        <v>8</v>
      </c>
      <c r="GT29" s="19">
        <v>0</v>
      </c>
      <c r="GU29" s="19">
        <v>0</v>
      </c>
      <c r="GV29" s="19">
        <v>14</v>
      </c>
      <c r="GW29" s="19">
        <v>0</v>
      </c>
      <c r="GX29" s="19">
        <v>1</v>
      </c>
      <c r="GY29" s="19">
        <v>0</v>
      </c>
      <c r="GZ29" s="19">
        <v>22</v>
      </c>
      <c r="HA29" s="19">
        <v>0</v>
      </c>
      <c r="HB29" s="19">
        <v>40</v>
      </c>
      <c r="HC29" s="19">
        <v>0</v>
      </c>
      <c r="HD29" s="19">
        <v>10</v>
      </c>
      <c r="HE29" s="19">
        <v>0</v>
      </c>
      <c r="HF29" s="19">
        <v>0</v>
      </c>
      <c r="HG29" s="19">
        <v>0</v>
      </c>
      <c r="HH29" s="19">
        <v>0</v>
      </c>
      <c r="HI29" s="19">
        <v>1</v>
      </c>
      <c r="HJ29" s="19">
        <v>0</v>
      </c>
      <c r="HK29" s="19">
        <v>2</v>
      </c>
      <c r="HL29" s="19">
        <v>0</v>
      </c>
      <c r="HM29" s="19">
        <v>1</v>
      </c>
      <c r="HN29" s="19">
        <v>22</v>
      </c>
      <c r="HO29" s="19">
        <v>0</v>
      </c>
      <c r="HP29" s="19">
        <v>74</v>
      </c>
      <c r="HQ29" s="19">
        <v>0</v>
      </c>
      <c r="HR29" s="19">
        <v>98</v>
      </c>
      <c r="HS29" s="19">
        <v>0</v>
      </c>
      <c r="HT29" s="19">
        <v>8</v>
      </c>
      <c r="HU29" s="19">
        <v>0</v>
      </c>
      <c r="HV29" s="19">
        <v>0</v>
      </c>
      <c r="HW29" s="19">
        <v>197</v>
      </c>
      <c r="HX29" s="30">
        <f t="shared" si="6"/>
        <v>2297</v>
      </c>
      <c r="HY29" s="31"/>
      <c r="HZ29" s="32">
        <v>218</v>
      </c>
      <c r="IA29" s="32">
        <v>22</v>
      </c>
      <c r="IB29" s="32">
        <v>18</v>
      </c>
      <c r="IC29" s="32">
        <v>233</v>
      </c>
      <c r="ID29" s="32">
        <v>12</v>
      </c>
      <c r="IE29" s="32">
        <v>97</v>
      </c>
      <c r="IF29" s="32">
        <v>131</v>
      </c>
      <c r="IG29" s="206">
        <f>SUM([1]Hoja1!$D$1652:$D$1683)</f>
        <v>364</v>
      </c>
      <c r="IH29" s="206"/>
      <c r="II29" s="33">
        <f t="shared" si="14"/>
        <v>1095</v>
      </c>
    </row>
    <row r="30" spans="1:243" ht="30" customHeight="1" x14ac:dyDescent="0.25">
      <c r="A30" s="17" t="s">
        <v>250</v>
      </c>
      <c r="B30" s="18" t="s">
        <v>228</v>
      </c>
      <c r="C30" s="18">
        <v>0</v>
      </c>
      <c r="D30" s="19">
        <v>0</v>
      </c>
      <c r="E30" s="18">
        <v>0</v>
      </c>
      <c r="F30" s="19">
        <v>0</v>
      </c>
      <c r="G30" s="18">
        <v>0</v>
      </c>
      <c r="H30" s="19">
        <v>0</v>
      </c>
      <c r="I30" s="18">
        <v>0</v>
      </c>
      <c r="J30" s="18">
        <v>0</v>
      </c>
      <c r="K30" s="20">
        <f t="shared" si="0"/>
        <v>0</v>
      </c>
      <c r="L30" s="20">
        <f t="shared" si="0"/>
        <v>0</v>
      </c>
      <c r="M30" s="21">
        <f t="shared" si="1"/>
        <v>0</v>
      </c>
      <c r="N30" s="18">
        <v>0</v>
      </c>
      <c r="O30" s="22">
        <v>0</v>
      </c>
      <c r="P30" s="18">
        <v>0</v>
      </c>
      <c r="Q30" s="18">
        <v>0</v>
      </c>
      <c r="R30" s="18">
        <v>0</v>
      </c>
      <c r="S30" s="23">
        <v>0</v>
      </c>
      <c r="T30" s="22">
        <v>0</v>
      </c>
      <c r="U30" s="18">
        <v>0</v>
      </c>
      <c r="V30" s="18">
        <v>0</v>
      </c>
      <c r="W30" s="18">
        <v>1</v>
      </c>
      <c r="X30" s="18">
        <v>1</v>
      </c>
      <c r="Y30" s="18">
        <v>0</v>
      </c>
      <c r="Z30" s="18">
        <v>0</v>
      </c>
      <c r="AA30" s="22">
        <v>0</v>
      </c>
      <c r="AB30" s="18">
        <v>0</v>
      </c>
      <c r="AC30" s="22">
        <v>0</v>
      </c>
      <c r="AD30" s="18">
        <v>0</v>
      </c>
      <c r="AE30" s="18">
        <v>0</v>
      </c>
      <c r="AF30" s="20">
        <f t="shared" si="2"/>
        <v>1</v>
      </c>
      <c r="AG30" s="20">
        <f t="shared" si="2"/>
        <v>1</v>
      </c>
      <c r="AH30" s="26">
        <f t="shared" si="3"/>
        <v>2</v>
      </c>
      <c r="AI30" s="27">
        <v>0</v>
      </c>
      <c r="AJ30" s="27">
        <v>0</v>
      </c>
      <c r="AK30" s="27">
        <v>0</v>
      </c>
      <c r="AL30" s="27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19">
        <v>0</v>
      </c>
      <c r="AY30" s="19">
        <v>0</v>
      </c>
      <c r="AZ30" s="19">
        <v>0</v>
      </c>
      <c r="BA30" s="19"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v>0</v>
      </c>
      <c r="BH30" s="19">
        <v>0</v>
      </c>
      <c r="BI30" s="19">
        <v>0</v>
      </c>
      <c r="BJ30" s="19">
        <v>0</v>
      </c>
      <c r="BK30" s="19">
        <v>0</v>
      </c>
      <c r="BL30" s="19">
        <v>0</v>
      </c>
      <c r="BM30" s="19">
        <v>0</v>
      </c>
      <c r="BN30" s="19">
        <v>0</v>
      </c>
      <c r="BO30" s="19">
        <v>0</v>
      </c>
      <c r="BP30" s="19">
        <v>0</v>
      </c>
      <c r="BQ30" s="19">
        <v>0</v>
      </c>
      <c r="BR30" s="19">
        <v>0</v>
      </c>
      <c r="BS30" s="19">
        <v>0</v>
      </c>
      <c r="BT30" s="19">
        <v>0</v>
      </c>
      <c r="BU30" s="19"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0</v>
      </c>
      <c r="CA30" s="19">
        <v>0</v>
      </c>
      <c r="CB30" s="19">
        <v>0</v>
      </c>
      <c r="CC30" s="19">
        <v>0</v>
      </c>
      <c r="CD30" s="19">
        <v>0</v>
      </c>
      <c r="CE30" s="19">
        <v>0</v>
      </c>
      <c r="CF30" s="19">
        <v>0</v>
      </c>
      <c r="CG30" s="28">
        <f t="shared" si="12"/>
        <v>0</v>
      </c>
      <c r="CH30" s="29">
        <f t="shared" si="13"/>
        <v>0</v>
      </c>
      <c r="CI30" s="19">
        <v>0</v>
      </c>
      <c r="CJ30" s="19">
        <v>0</v>
      </c>
      <c r="CK30" s="19">
        <v>0</v>
      </c>
      <c r="CL30" s="19">
        <v>0</v>
      </c>
      <c r="CM30" s="19">
        <v>0</v>
      </c>
      <c r="CN30" s="19">
        <v>0</v>
      </c>
      <c r="CO30" s="19">
        <v>0</v>
      </c>
      <c r="CP30" s="19">
        <v>0</v>
      </c>
      <c r="CQ30" s="19">
        <v>0</v>
      </c>
      <c r="CR30" s="19">
        <v>0</v>
      </c>
      <c r="CS30" s="19">
        <v>0</v>
      </c>
      <c r="CT30" s="19">
        <v>0</v>
      </c>
      <c r="CU30" s="19">
        <v>0</v>
      </c>
      <c r="CV30" s="19">
        <v>0</v>
      </c>
      <c r="CW30" s="19">
        <v>0</v>
      </c>
      <c r="CX30" s="19">
        <v>0</v>
      </c>
      <c r="CY30" s="19">
        <v>0</v>
      </c>
      <c r="CZ30" s="19">
        <v>134</v>
      </c>
      <c r="DA30" s="19">
        <v>0</v>
      </c>
      <c r="DB30" s="19">
        <v>0</v>
      </c>
      <c r="DC30" s="19">
        <v>60</v>
      </c>
      <c r="DD30" s="19">
        <v>0</v>
      </c>
      <c r="DE30" s="19">
        <v>0</v>
      </c>
      <c r="DF30" s="19">
        <v>0</v>
      </c>
      <c r="DG30" s="19">
        <v>0</v>
      </c>
      <c r="DH30" s="19">
        <v>0</v>
      </c>
      <c r="DI30" s="19">
        <v>0</v>
      </c>
      <c r="DJ30" s="19">
        <v>0</v>
      </c>
      <c r="DK30" s="19">
        <v>0</v>
      </c>
      <c r="DL30" s="19">
        <v>0</v>
      </c>
      <c r="DM30" s="19">
        <v>0</v>
      </c>
      <c r="DN30" s="19">
        <v>0</v>
      </c>
      <c r="DO30" s="19">
        <v>0</v>
      </c>
      <c r="DP30" s="19">
        <v>0</v>
      </c>
      <c r="DQ30" s="19">
        <v>0</v>
      </c>
      <c r="DR30" s="19">
        <v>0</v>
      </c>
      <c r="DS30" s="19">
        <v>0</v>
      </c>
      <c r="DT30" s="19">
        <v>0</v>
      </c>
      <c r="DU30" s="19">
        <v>0</v>
      </c>
      <c r="DV30" s="19">
        <v>0</v>
      </c>
      <c r="DW30" s="19">
        <v>0</v>
      </c>
      <c r="DX30" s="19">
        <v>0</v>
      </c>
      <c r="DY30" s="19">
        <v>0</v>
      </c>
      <c r="DZ30" s="19">
        <v>0</v>
      </c>
      <c r="EA30" s="19">
        <v>0</v>
      </c>
      <c r="EB30" s="19">
        <v>0</v>
      </c>
      <c r="EC30" s="19">
        <v>0</v>
      </c>
      <c r="ED30" s="19">
        <v>0</v>
      </c>
      <c r="EE30" s="19">
        <v>0</v>
      </c>
      <c r="EF30" s="19">
        <v>0</v>
      </c>
      <c r="EG30" s="19">
        <v>0</v>
      </c>
      <c r="EH30" s="19">
        <v>0</v>
      </c>
      <c r="EI30" s="19">
        <v>0</v>
      </c>
      <c r="EJ30" s="19">
        <v>0</v>
      </c>
      <c r="EK30" s="19">
        <v>0</v>
      </c>
      <c r="EL30" s="19">
        <v>0</v>
      </c>
      <c r="EM30" s="19">
        <v>0</v>
      </c>
      <c r="EN30" s="19">
        <v>0</v>
      </c>
      <c r="EO30" s="19">
        <v>0</v>
      </c>
      <c r="EP30" s="19">
        <v>0</v>
      </c>
      <c r="EQ30" s="19">
        <v>0</v>
      </c>
      <c r="ER30" s="19">
        <v>0</v>
      </c>
      <c r="ES30" s="29">
        <f t="shared" si="7"/>
        <v>194</v>
      </c>
      <c r="ET30" s="29">
        <f t="shared" si="8"/>
        <v>0</v>
      </c>
      <c r="EU30" s="26">
        <f t="shared" si="10"/>
        <v>194</v>
      </c>
      <c r="EV30" s="19">
        <v>0</v>
      </c>
      <c r="EW30" s="19">
        <v>0</v>
      </c>
      <c r="EX30" s="19">
        <v>0</v>
      </c>
      <c r="EY30" s="19">
        <v>0</v>
      </c>
      <c r="EZ30" s="19">
        <v>0</v>
      </c>
      <c r="FA30" s="19">
        <v>11</v>
      </c>
      <c r="FB30" s="19">
        <v>0</v>
      </c>
      <c r="FC30" s="19">
        <v>27</v>
      </c>
      <c r="FD30" s="19">
        <v>0</v>
      </c>
      <c r="FE30" s="19">
        <v>21</v>
      </c>
      <c r="FF30" s="19">
        <v>27</v>
      </c>
      <c r="FG30" s="19">
        <v>0</v>
      </c>
      <c r="FH30" s="19">
        <v>7</v>
      </c>
      <c r="FI30" s="19">
        <v>0</v>
      </c>
      <c r="FJ30" s="19">
        <v>0</v>
      </c>
      <c r="FK30" s="19">
        <v>1</v>
      </c>
      <c r="FL30" s="19">
        <v>0</v>
      </c>
      <c r="FM30" s="19">
        <v>0</v>
      </c>
      <c r="FN30" s="19">
        <v>0</v>
      </c>
      <c r="FO30" s="19">
        <v>137</v>
      </c>
      <c r="FP30" s="19">
        <v>76</v>
      </c>
      <c r="FQ30" s="19">
        <v>0</v>
      </c>
      <c r="FR30" s="19">
        <v>43</v>
      </c>
      <c r="FS30" s="19">
        <v>0</v>
      </c>
      <c r="FT30" s="19">
        <v>0</v>
      </c>
      <c r="FU30" s="19">
        <v>0</v>
      </c>
      <c r="FV30" s="19">
        <v>0</v>
      </c>
      <c r="FW30" s="19">
        <v>0</v>
      </c>
      <c r="FX30" s="19">
        <v>0</v>
      </c>
      <c r="FY30" s="19">
        <v>11</v>
      </c>
      <c r="FZ30" s="19">
        <v>0</v>
      </c>
      <c r="GA30" s="19">
        <v>27</v>
      </c>
      <c r="GB30" s="19">
        <v>0</v>
      </c>
      <c r="GC30" s="19">
        <v>0</v>
      </c>
      <c r="GD30" s="19">
        <v>0</v>
      </c>
      <c r="GE30" s="19">
        <v>0</v>
      </c>
      <c r="GF30" s="19">
        <v>0</v>
      </c>
      <c r="GG30" s="19">
        <v>0</v>
      </c>
      <c r="GH30" s="19">
        <v>14</v>
      </c>
      <c r="GI30" s="19">
        <v>0</v>
      </c>
      <c r="GJ30" s="19">
        <v>25</v>
      </c>
      <c r="GK30" s="19">
        <v>0</v>
      </c>
      <c r="GL30" s="19">
        <v>44</v>
      </c>
      <c r="GM30" s="19">
        <v>49</v>
      </c>
      <c r="GN30" s="19">
        <v>0</v>
      </c>
      <c r="GO30" s="19">
        <v>47</v>
      </c>
      <c r="GP30" s="19">
        <v>0</v>
      </c>
      <c r="GQ30" s="19">
        <v>0</v>
      </c>
      <c r="GR30" s="19">
        <v>0</v>
      </c>
      <c r="GS30" s="19">
        <v>10</v>
      </c>
      <c r="GT30" s="19">
        <v>0</v>
      </c>
      <c r="GU30" s="19">
        <v>0</v>
      </c>
      <c r="GV30" s="19">
        <v>2</v>
      </c>
      <c r="GW30" s="19">
        <v>0</v>
      </c>
      <c r="GX30" s="19">
        <v>0</v>
      </c>
      <c r="GY30" s="19">
        <v>0</v>
      </c>
      <c r="GZ30" s="19">
        <v>6</v>
      </c>
      <c r="HA30" s="19">
        <v>0</v>
      </c>
      <c r="HB30" s="19">
        <v>0</v>
      </c>
      <c r="HC30" s="19">
        <v>0</v>
      </c>
      <c r="HD30" s="19">
        <v>0</v>
      </c>
      <c r="HE30" s="19">
        <v>0</v>
      </c>
      <c r="HF30" s="19">
        <v>0</v>
      </c>
      <c r="HG30" s="19">
        <v>0</v>
      </c>
      <c r="HH30" s="19">
        <v>0</v>
      </c>
      <c r="HI30" s="19">
        <v>1</v>
      </c>
      <c r="HJ30" s="19">
        <v>0</v>
      </c>
      <c r="HK30" s="19">
        <v>0</v>
      </c>
      <c r="HL30" s="19">
        <v>0</v>
      </c>
      <c r="HM30" s="19">
        <v>7</v>
      </c>
      <c r="HN30" s="19">
        <v>20</v>
      </c>
      <c r="HO30" s="19">
        <v>0</v>
      </c>
      <c r="HP30" s="19">
        <v>28</v>
      </c>
      <c r="HQ30" s="19">
        <v>0</v>
      </c>
      <c r="HR30" s="19">
        <v>16</v>
      </c>
      <c r="HS30" s="19">
        <v>0</v>
      </c>
      <c r="HT30" s="19">
        <v>11</v>
      </c>
      <c r="HU30" s="19">
        <v>0</v>
      </c>
      <c r="HV30" s="19">
        <v>0</v>
      </c>
      <c r="HW30" s="19">
        <v>0</v>
      </c>
      <c r="HX30" s="30">
        <f t="shared" si="6"/>
        <v>668</v>
      </c>
      <c r="HY30" s="31"/>
      <c r="HZ30" s="32">
        <v>6</v>
      </c>
      <c r="IA30" s="34">
        <v>0</v>
      </c>
      <c r="IB30" s="34">
        <v>0</v>
      </c>
      <c r="IC30" s="32">
        <v>5</v>
      </c>
      <c r="ID30" s="34">
        <v>0</v>
      </c>
      <c r="IE30" s="32">
        <v>9</v>
      </c>
      <c r="IF30" s="34">
        <v>0</v>
      </c>
      <c r="IG30" s="206">
        <f>SUM([1]Hoja1!$D$53:$D$64)</f>
        <v>20</v>
      </c>
      <c r="IH30" s="206"/>
      <c r="II30" s="33">
        <f t="shared" si="14"/>
        <v>40</v>
      </c>
    </row>
    <row r="31" spans="1:243" ht="30" customHeight="1" x14ac:dyDescent="0.25">
      <c r="A31" s="17" t="s">
        <v>251</v>
      </c>
      <c r="B31" s="18" t="s">
        <v>228</v>
      </c>
      <c r="C31" s="18">
        <v>53</v>
      </c>
      <c r="D31" s="19">
        <v>34</v>
      </c>
      <c r="E31" s="18">
        <v>23</v>
      </c>
      <c r="F31" s="19">
        <v>26</v>
      </c>
      <c r="G31" s="18">
        <v>51</v>
      </c>
      <c r="H31" s="19">
        <v>47</v>
      </c>
      <c r="I31" s="18">
        <v>284</v>
      </c>
      <c r="J31" s="18">
        <v>41</v>
      </c>
      <c r="K31" s="20">
        <f t="shared" si="0"/>
        <v>411</v>
      </c>
      <c r="L31" s="20">
        <f t="shared" si="0"/>
        <v>148</v>
      </c>
      <c r="M31" s="21">
        <f t="shared" si="1"/>
        <v>559</v>
      </c>
      <c r="N31" s="18">
        <v>37</v>
      </c>
      <c r="O31" s="18">
        <v>29</v>
      </c>
      <c r="P31" s="18">
        <v>136</v>
      </c>
      <c r="Q31" s="18">
        <v>93</v>
      </c>
      <c r="R31" s="18">
        <v>3</v>
      </c>
      <c r="S31" s="23">
        <v>15</v>
      </c>
      <c r="T31" s="18">
        <v>1</v>
      </c>
      <c r="U31" s="18">
        <v>0</v>
      </c>
      <c r="V31" s="18">
        <v>0</v>
      </c>
      <c r="W31" s="18">
        <v>0</v>
      </c>
      <c r="X31" s="18">
        <v>1</v>
      </c>
      <c r="Y31" s="18">
        <v>0</v>
      </c>
      <c r="Z31" s="18">
        <v>287</v>
      </c>
      <c r="AA31" s="22">
        <v>0</v>
      </c>
      <c r="AB31" s="18">
        <v>13</v>
      </c>
      <c r="AC31" s="22">
        <v>2</v>
      </c>
      <c r="AD31" s="18">
        <v>19</v>
      </c>
      <c r="AE31" s="18">
        <v>20</v>
      </c>
      <c r="AF31" s="20">
        <f t="shared" si="2"/>
        <v>497</v>
      </c>
      <c r="AG31" s="20">
        <f t="shared" si="2"/>
        <v>159</v>
      </c>
      <c r="AH31" s="26">
        <f t="shared" si="3"/>
        <v>656</v>
      </c>
      <c r="AI31" s="27">
        <v>0</v>
      </c>
      <c r="AJ31" s="27">
        <v>0</v>
      </c>
      <c r="AK31" s="27">
        <v>0</v>
      </c>
      <c r="AL31" s="27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1</v>
      </c>
      <c r="AR31" s="19">
        <v>0</v>
      </c>
      <c r="AS31" s="19">
        <v>13</v>
      </c>
      <c r="AT31" s="19">
        <v>0</v>
      </c>
      <c r="AU31" s="19">
        <v>0</v>
      </c>
      <c r="AV31" s="19">
        <v>0</v>
      </c>
      <c r="AW31" s="19">
        <v>0</v>
      </c>
      <c r="AX31" s="19">
        <v>0</v>
      </c>
      <c r="AY31" s="19">
        <v>0</v>
      </c>
      <c r="AZ31" s="19">
        <v>0</v>
      </c>
      <c r="BA31" s="19"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v>0</v>
      </c>
      <c r="BH31" s="19">
        <v>0</v>
      </c>
      <c r="BI31" s="19">
        <v>0</v>
      </c>
      <c r="BJ31" s="19">
        <v>0</v>
      </c>
      <c r="BK31" s="19">
        <v>0</v>
      </c>
      <c r="BL31" s="19">
        <v>0</v>
      </c>
      <c r="BM31" s="19">
        <v>0</v>
      </c>
      <c r="BN31" s="19">
        <v>0</v>
      </c>
      <c r="BO31" s="19">
        <v>0</v>
      </c>
      <c r="BP31" s="19">
        <v>0</v>
      </c>
      <c r="BQ31" s="19">
        <v>0</v>
      </c>
      <c r="BR31" s="19">
        <v>0</v>
      </c>
      <c r="BS31" s="19">
        <v>0</v>
      </c>
      <c r="BT31" s="19">
        <v>0</v>
      </c>
      <c r="BU31" s="19">
        <v>0</v>
      </c>
      <c r="BV31" s="19">
        <v>0</v>
      </c>
      <c r="BW31" s="19">
        <v>12</v>
      </c>
      <c r="BX31" s="19">
        <v>0</v>
      </c>
      <c r="BY31" s="19">
        <v>0</v>
      </c>
      <c r="BZ31" s="19">
        <v>0</v>
      </c>
      <c r="CA31" s="19">
        <v>1</v>
      </c>
      <c r="CB31" s="19">
        <v>0</v>
      </c>
      <c r="CC31" s="19">
        <v>0</v>
      </c>
      <c r="CD31" s="19">
        <v>0</v>
      </c>
      <c r="CE31" s="19">
        <v>0</v>
      </c>
      <c r="CF31" s="19">
        <v>0</v>
      </c>
      <c r="CG31" s="28">
        <f t="shared" si="12"/>
        <v>27</v>
      </c>
      <c r="CH31" s="29">
        <f t="shared" si="13"/>
        <v>0</v>
      </c>
      <c r="CI31" s="19">
        <v>0</v>
      </c>
      <c r="CJ31" s="19">
        <v>0</v>
      </c>
      <c r="CK31" s="19">
        <v>0</v>
      </c>
      <c r="CL31" s="19">
        <v>0</v>
      </c>
      <c r="CM31" s="19">
        <v>97</v>
      </c>
      <c r="CN31" s="19">
        <v>10</v>
      </c>
      <c r="CO31" s="19">
        <v>0</v>
      </c>
      <c r="CP31" s="19">
        <v>13</v>
      </c>
      <c r="CQ31" s="19">
        <v>0</v>
      </c>
      <c r="CR31" s="19">
        <v>0</v>
      </c>
      <c r="CS31" s="19">
        <v>0</v>
      </c>
      <c r="CT31" s="19">
        <v>0</v>
      </c>
      <c r="CU31" s="19">
        <v>0</v>
      </c>
      <c r="CV31" s="19">
        <v>59</v>
      </c>
      <c r="CW31" s="19">
        <v>38</v>
      </c>
      <c r="CX31" s="19">
        <v>6</v>
      </c>
      <c r="CY31" s="19">
        <v>1</v>
      </c>
      <c r="CZ31" s="19">
        <v>0</v>
      </c>
      <c r="DA31" s="19">
        <v>57</v>
      </c>
      <c r="DB31" s="19">
        <v>26</v>
      </c>
      <c r="DC31" s="19">
        <v>0</v>
      </c>
      <c r="DD31" s="19">
        <v>48</v>
      </c>
      <c r="DE31" s="19">
        <v>0</v>
      </c>
      <c r="DF31" s="19">
        <v>1</v>
      </c>
      <c r="DG31" s="19">
        <v>0</v>
      </c>
      <c r="DH31" s="19">
        <v>29</v>
      </c>
      <c r="DI31" s="19">
        <v>0</v>
      </c>
      <c r="DJ31" s="19">
        <v>0</v>
      </c>
      <c r="DK31" s="19">
        <v>0</v>
      </c>
      <c r="DL31" s="19">
        <v>0</v>
      </c>
      <c r="DM31" s="19">
        <v>0</v>
      </c>
      <c r="DN31" s="19">
        <v>27</v>
      </c>
      <c r="DO31" s="19">
        <v>28</v>
      </c>
      <c r="DP31" s="19">
        <v>0</v>
      </c>
      <c r="DQ31" s="19">
        <v>0</v>
      </c>
      <c r="DR31" s="19">
        <v>26</v>
      </c>
      <c r="DS31" s="19">
        <v>44</v>
      </c>
      <c r="DT31" s="19">
        <v>7</v>
      </c>
      <c r="DU31" s="19">
        <v>30</v>
      </c>
      <c r="DV31" s="19">
        <v>128</v>
      </c>
      <c r="DW31" s="19">
        <v>5</v>
      </c>
      <c r="DX31" s="19">
        <v>6</v>
      </c>
      <c r="DY31" s="19">
        <v>0</v>
      </c>
      <c r="DZ31" s="19">
        <v>43</v>
      </c>
      <c r="EA31" s="19">
        <v>0</v>
      </c>
      <c r="EB31" s="19">
        <v>0</v>
      </c>
      <c r="EC31" s="19">
        <v>12</v>
      </c>
      <c r="ED31" s="19">
        <v>0</v>
      </c>
      <c r="EE31" s="19">
        <v>15</v>
      </c>
      <c r="EF31" s="19">
        <v>0</v>
      </c>
      <c r="EG31" s="19">
        <v>3</v>
      </c>
      <c r="EH31" s="19">
        <v>0</v>
      </c>
      <c r="EI31" s="19">
        <v>0</v>
      </c>
      <c r="EJ31" s="19">
        <v>0</v>
      </c>
      <c r="EK31" s="19">
        <v>0</v>
      </c>
      <c r="EL31" s="19">
        <v>0</v>
      </c>
      <c r="EM31" s="19">
        <v>0</v>
      </c>
      <c r="EN31" s="19">
        <v>79</v>
      </c>
      <c r="EO31" s="19">
        <v>37</v>
      </c>
      <c r="EP31" s="19">
        <v>35</v>
      </c>
      <c r="EQ31" s="19">
        <v>36</v>
      </c>
      <c r="ER31" s="19">
        <v>0</v>
      </c>
      <c r="ES31" s="29">
        <f t="shared" si="7"/>
        <v>525</v>
      </c>
      <c r="ET31" s="29">
        <f t="shared" si="8"/>
        <v>421</v>
      </c>
      <c r="EU31" s="26">
        <f t="shared" si="10"/>
        <v>946</v>
      </c>
      <c r="EV31" s="19">
        <v>0</v>
      </c>
      <c r="EW31" s="19">
        <v>0</v>
      </c>
      <c r="EX31" s="19">
        <v>0</v>
      </c>
      <c r="EY31" s="19">
        <v>0</v>
      </c>
      <c r="EZ31" s="19">
        <v>0</v>
      </c>
      <c r="FA31" s="19">
        <v>0</v>
      </c>
      <c r="FB31" s="19">
        <v>0</v>
      </c>
      <c r="FC31" s="19">
        <v>0</v>
      </c>
      <c r="FD31" s="19">
        <v>0</v>
      </c>
      <c r="FE31" s="19">
        <v>0</v>
      </c>
      <c r="FF31" s="19">
        <v>0</v>
      </c>
      <c r="FG31" s="19">
        <v>0</v>
      </c>
      <c r="FH31" s="19">
        <v>0</v>
      </c>
      <c r="FI31" s="19">
        <v>0</v>
      </c>
      <c r="FJ31" s="19">
        <v>0</v>
      </c>
      <c r="FK31" s="19">
        <v>0</v>
      </c>
      <c r="FL31" s="19">
        <v>0</v>
      </c>
      <c r="FM31" s="19">
        <v>0</v>
      </c>
      <c r="FN31" s="19">
        <v>0</v>
      </c>
      <c r="FO31" s="19">
        <v>0</v>
      </c>
      <c r="FP31" s="19">
        <v>1</v>
      </c>
      <c r="FQ31" s="19">
        <v>0</v>
      </c>
      <c r="FR31" s="19">
        <v>0</v>
      </c>
      <c r="FS31" s="19">
        <v>0</v>
      </c>
      <c r="FT31" s="19">
        <v>0</v>
      </c>
      <c r="FU31" s="19">
        <v>0</v>
      </c>
      <c r="FV31" s="19">
        <v>0</v>
      </c>
      <c r="FW31" s="19">
        <v>0</v>
      </c>
      <c r="FX31" s="19">
        <v>0</v>
      </c>
      <c r="FY31" s="19">
        <v>0</v>
      </c>
      <c r="FZ31" s="19">
        <v>0</v>
      </c>
      <c r="GA31" s="19">
        <v>0</v>
      </c>
      <c r="GB31" s="19">
        <v>0</v>
      </c>
      <c r="GC31" s="19">
        <v>0</v>
      </c>
      <c r="GD31" s="19">
        <v>0</v>
      </c>
      <c r="GE31" s="19">
        <v>0</v>
      </c>
      <c r="GF31" s="19">
        <v>0</v>
      </c>
      <c r="GG31" s="19">
        <v>0</v>
      </c>
      <c r="GH31" s="19">
        <v>0</v>
      </c>
      <c r="GI31" s="19">
        <v>0</v>
      </c>
      <c r="GJ31" s="19">
        <v>0</v>
      </c>
      <c r="GK31" s="19">
        <v>0</v>
      </c>
      <c r="GL31" s="19">
        <v>0</v>
      </c>
      <c r="GM31" s="19">
        <v>0</v>
      </c>
      <c r="GN31" s="19">
        <v>0</v>
      </c>
      <c r="GO31" s="19">
        <v>0</v>
      </c>
      <c r="GP31" s="19">
        <v>0</v>
      </c>
      <c r="GQ31" s="19">
        <v>0</v>
      </c>
      <c r="GR31" s="19">
        <v>0</v>
      </c>
      <c r="GS31" s="19">
        <v>0</v>
      </c>
      <c r="GT31" s="19">
        <v>0</v>
      </c>
      <c r="GU31" s="19">
        <v>0</v>
      </c>
      <c r="GV31" s="19">
        <v>0</v>
      </c>
      <c r="GW31" s="19">
        <v>0</v>
      </c>
      <c r="GX31" s="19">
        <v>0</v>
      </c>
      <c r="GY31" s="19">
        <v>0</v>
      </c>
      <c r="GZ31" s="19">
        <v>0</v>
      </c>
      <c r="HA31" s="19">
        <v>0</v>
      </c>
      <c r="HB31" s="19">
        <v>0</v>
      </c>
      <c r="HC31" s="19">
        <v>0</v>
      </c>
      <c r="HD31" s="19">
        <v>0</v>
      </c>
      <c r="HE31" s="19">
        <v>0</v>
      </c>
      <c r="HF31" s="19">
        <v>0</v>
      </c>
      <c r="HG31" s="19">
        <v>0</v>
      </c>
      <c r="HH31" s="19">
        <v>0</v>
      </c>
      <c r="HI31" s="19">
        <v>0</v>
      </c>
      <c r="HJ31" s="19">
        <v>0</v>
      </c>
      <c r="HK31" s="19">
        <v>0</v>
      </c>
      <c r="HL31" s="19">
        <v>0</v>
      </c>
      <c r="HM31" s="19">
        <v>0</v>
      </c>
      <c r="HN31" s="19">
        <v>0</v>
      </c>
      <c r="HO31" s="19">
        <v>0</v>
      </c>
      <c r="HP31" s="19">
        <v>0</v>
      </c>
      <c r="HQ31" s="19">
        <v>0</v>
      </c>
      <c r="HR31" s="19">
        <v>0</v>
      </c>
      <c r="HS31" s="19">
        <v>0</v>
      </c>
      <c r="HT31" s="19">
        <v>0</v>
      </c>
      <c r="HU31" s="19">
        <v>0</v>
      </c>
      <c r="HV31" s="19">
        <v>0</v>
      </c>
      <c r="HW31" s="19">
        <v>0</v>
      </c>
      <c r="HX31" s="30">
        <f t="shared" si="6"/>
        <v>1</v>
      </c>
      <c r="HY31" s="31"/>
      <c r="HZ31" s="32">
        <v>51</v>
      </c>
      <c r="IA31" s="32">
        <v>9</v>
      </c>
      <c r="IB31" s="32">
        <v>3</v>
      </c>
      <c r="IC31" s="32">
        <v>59</v>
      </c>
      <c r="ID31" s="32">
        <v>2</v>
      </c>
      <c r="IE31" s="32">
        <v>47</v>
      </c>
      <c r="IF31" s="32">
        <v>5</v>
      </c>
      <c r="IG31" s="206">
        <f>SUM([1]Hoja1!$D$1756:$D$1780)</f>
        <v>117</v>
      </c>
      <c r="IH31" s="206"/>
      <c r="II31" s="33">
        <f t="shared" si="14"/>
        <v>293</v>
      </c>
    </row>
    <row r="32" spans="1:243" ht="30" customHeight="1" x14ac:dyDescent="0.25">
      <c r="A32" s="35" t="s">
        <v>252</v>
      </c>
      <c r="B32" s="18" t="s">
        <v>253</v>
      </c>
      <c r="C32" s="36">
        <v>0</v>
      </c>
      <c r="D32" s="19">
        <v>0</v>
      </c>
      <c r="E32" s="36">
        <v>0</v>
      </c>
      <c r="F32" s="19">
        <v>0</v>
      </c>
      <c r="G32" s="36">
        <v>0</v>
      </c>
      <c r="H32" s="19">
        <v>0</v>
      </c>
      <c r="I32" s="36">
        <v>0</v>
      </c>
      <c r="J32" s="18">
        <v>0</v>
      </c>
      <c r="K32" s="20">
        <f t="shared" si="0"/>
        <v>0</v>
      </c>
      <c r="L32" s="20">
        <f t="shared" si="0"/>
        <v>0</v>
      </c>
      <c r="M32" s="21">
        <f t="shared" si="1"/>
        <v>0</v>
      </c>
      <c r="N32" s="36">
        <v>0</v>
      </c>
      <c r="O32" s="18">
        <v>0</v>
      </c>
      <c r="P32" s="36">
        <v>0</v>
      </c>
      <c r="Q32" s="18">
        <v>0</v>
      </c>
      <c r="R32" s="36">
        <v>0</v>
      </c>
      <c r="S32" s="18">
        <v>0</v>
      </c>
      <c r="T32" s="36">
        <v>0</v>
      </c>
      <c r="U32" s="18">
        <v>0</v>
      </c>
      <c r="V32" s="18">
        <v>0</v>
      </c>
      <c r="W32" s="18">
        <v>0</v>
      </c>
      <c r="X32" s="36">
        <v>0</v>
      </c>
      <c r="Y32" s="18">
        <v>0</v>
      </c>
      <c r="Z32" s="36">
        <v>0</v>
      </c>
      <c r="AA32" s="22">
        <v>0</v>
      </c>
      <c r="AB32" s="18">
        <v>0</v>
      </c>
      <c r="AC32" s="22">
        <v>0</v>
      </c>
      <c r="AD32" s="36">
        <v>0</v>
      </c>
      <c r="AE32" s="18">
        <v>0</v>
      </c>
      <c r="AF32" s="20">
        <f t="shared" si="2"/>
        <v>0</v>
      </c>
      <c r="AG32" s="20">
        <f t="shared" si="2"/>
        <v>0</v>
      </c>
      <c r="AH32" s="26">
        <f t="shared" si="3"/>
        <v>0</v>
      </c>
      <c r="AI32" s="27">
        <v>0</v>
      </c>
      <c r="AJ32" s="27">
        <v>0</v>
      </c>
      <c r="AK32" s="27">
        <v>0</v>
      </c>
      <c r="AL32" s="27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19">
        <v>0</v>
      </c>
      <c r="AY32" s="19">
        <v>0</v>
      </c>
      <c r="AZ32" s="19">
        <v>0</v>
      </c>
      <c r="BA32" s="19"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v>0</v>
      </c>
      <c r="BH32" s="19">
        <v>0</v>
      </c>
      <c r="BI32" s="19">
        <v>0</v>
      </c>
      <c r="BJ32" s="19">
        <v>0</v>
      </c>
      <c r="BK32" s="19">
        <v>0</v>
      </c>
      <c r="BL32" s="19">
        <v>0</v>
      </c>
      <c r="BM32" s="19">
        <v>0</v>
      </c>
      <c r="BN32" s="19">
        <v>0</v>
      </c>
      <c r="BO32" s="19">
        <v>0</v>
      </c>
      <c r="BP32" s="19">
        <v>0</v>
      </c>
      <c r="BQ32" s="19">
        <v>0</v>
      </c>
      <c r="BR32" s="19">
        <v>0</v>
      </c>
      <c r="BS32" s="19">
        <v>0</v>
      </c>
      <c r="BT32" s="19">
        <v>0</v>
      </c>
      <c r="BU32" s="19"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0</v>
      </c>
      <c r="CA32" s="19">
        <v>0</v>
      </c>
      <c r="CB32" s="19">
        <v>0</v>
      </c>
      <c r="CC32" s="19">
        <v>0</v>
      </c>
      <c r="CD32" s="19">
        <v>0</v>
      </c>
      <c r="CE32" s="19">
        <v>0</v>
      </c>
      <c r="CF32" s="19">
        <v>0</v>
      </c>
      <c r="CG32" s="28">
        <f t="shared" si="12"/>
        <v>0</v>
      </c>
      <c r="CH32" s="29">
        <f t="shared" si="13"/>
        <v>0</v>
      </c>
      <c r="CI32" s="19">
        <v>0</v>
      </c>
      <c r="CJ32" s="19">
        <v>0</v>
      </c>
      <c r="CK32" s="19">
        <v>0</v>
      </c>
      <c r="CL32" s="19">
        <v>0</v>
      </c>
      <c r="CM32" s="27">
        <v>0</v>
      </c>
      <c r="CN32" s="19">
        <v>0</v>
      </c>
      <c r="CO32" s="27">
        <v>0</v>
      </c>
      <c r="CP32" s="19">
        <v>0</v>
      </c>
      <c r="CQ32" s="19">
        <v>0</v>
      </c>
      <c r="CR32" s="19">
        <v>0</v>
      </c>
      <c r="CS32" s="19">
        <v>0</v>
      </c>
      <c r="CT32" s="27">
        <v>0</v>
      </c>
      <c r="CU32" s="19">
        <v>0</v>
      </c>
      <c r="CV32" s="19">
        <v>0</v>
      </c>
      <c r="CW32" s="19">
        <v>0</v>
      </c>
      <c r="CX32" s="27">
        <v>0</v>
      </c>
      <c r="CY32" s="19">
        <v>0</v>
      </c>
      <c r="CZ32" s="27">
        <v>0</v>
      </c>
      <c r="DA32" s="19">
        <v>0</v>
      </c>
      <c r="DB32" s="19">
        <v>0</v>
      </c>
      <c r="DC32" s="27">
        <v>0</v>
      </c>
      <c r="DD32" s="19">
        <v>0</v>
      </c>
      <c r="DE32" s="27">
        <v>0</v>
      </c>
      <c r="DF32" s="19">
        <v>0</v>
      </c>
      <c r="DG32" s="19">
        <v>0</v>
      </c>
      <c r="DH32" s="27">
        <v>0</v>
      </c>
      <c r="DI32" s="19">
        <v>0</v>
      </c>
      <c r="DJ32" s="19">
        <v>0</v>
      </c>
      <c r="DK32" s="19">
        <v>0</v>
      </c>
      <c r="DL32" s="19">
        <v>0</v>
      </c>
      <c r="DM32" s="19">
        <v>0</v>
      </c>
      <c r="DN32" s="19">
        <v>0</v>
      </c>
      <c r="DO32" s="19">
        <v>0</v>
      </c>
      <c r="DP32" s="19">
        <v>0</v>
      </c>
      <c r="DQ32" s="19">
        <v>0</v>
      </c>
      <c r="DR32" s="27">
        <v>0</v>
      </c>
      <c r="DS32" s="19">
        <v>0</v>
      </c>
      <c r="DT32" s="19">
        <v>0</v>
      </c>
      <c r="DU32" s="27">
        <v>0</v>
      </c>
      <c r="DV32" s="19">
        <v>0</v>
      </c>
      <c r="DW32" s="27">
        <v>0</v>
      </c>
      <c r="DX32" s="19">
        <v>0</v>
      </c>
      <c r="DY32" s="27">
        <v>0</v>
      </c>
      <c r="DZ32" s="19">
        <v>0</v>
      </c>
      <c r="EA32" s="19">
        <v>0</v>
      </c>
      <c r="EB32" s="19">
        <v>0</v>
      </c>
      <c r="EC32" s="27">
        <v>0</v>
      </c>
      <c r="ED32" s="19">
        <v>0</v>
      </c>
      <c r="EE32" s="27">
        <v>0</v>
      </c>
      <c r="EF32" s="19">
        <v>0</v>
      </c>
      <c r="EG32" s="27">
        <v>0</v>
      </c>
      <c r="EH32" s="19">
        <v>0</v>
      </c>
      <c r="EI32" s="19">
        <v>0</v>
      </c>
      <c r="EJ32" s="19">
        <v>0</v>
      </c>
      <c r="EK32" s="19">
        <v>0</v>
      </c>
      <c r="EL32" s="19">
        <v>0</v>
      </c>
      <c r="EM32" s="27">
        <v>0</v>
      </c>
      <c r="EN32" s="27">
        <v>0</v>
      </c>
      <c r="EO32" s="27">
        <v>0</v>
      </c>
      <c r="EP32" s="27">
        <v>0</v>
      </c>
      <c r="EQ32" s="27">
        <v>0</v>
      </c>
      <c r="ER32" s="19">
        <v>0</v>
      </c>
      <c r="ES32" s="29">
        <f t="shared" si="7"/>
        <v>0</v>
      </c>
      <c r="ET32" s="29">
        <f t="shared" si="8"/>
        <v>0</v>
      </c>
      <c r="EU32" s="26">
        <f>+SUM(ES32:ET32)</f>
        <v>0</v>
      </c>
      <c r="EV32" s="19">
        <v>0</v>
      </c>
      <c r="EW32" s="19">
        <v>0</v>
      </c>
      <c r="EX32" s="19">
        <v>0</v>
      </c>
      <c r="EY32" s="19">
        <v>0</v>
      </c>
      <c r="EZ32" s="19">
        <v>0</v>
      </c>
      <c r="FA32" s="19">
        <v>0</v>
      </c>
      <c r="FB32" s="19">
        <v>0</v>
      </c>
      <c r="FC32" s="19">
        <v>0</v>
      </c>
      <c r="FD32" s="19">
        <v>0</v>
      </c>
      <c r="FE32" s="19">
        <v>0</v>
      </c>
      <c r="FF32" s="19">
        <v>0</v>
      </c>
      <c r="FG32" s="19">
        <v>0</v>
      </c>
      <c r="FH32" s="19">
        <v>0</v>
      </c>
      <c r="FI32" s="19">
        <v>0</v>
      </c>
      <c r="FJ32" s="19">
        <v>0</v>
      </c>
      <c r="FK32" s="19">
        <v>0</v>
      </c>
      <c r="FL32" s="19">
        <v>0</v>
      </c>
      <c r="FM32" s="19">
        <v>0</v>
      </c>
      <c r="FN32" s="19">
        <v>0</v>
      </c>
      <c r="FO32" s="19">
        <v>0</v>
      </c>
      <c r="FP32" s="19">
        <v>0</v>
      </c>
      <c r="FQ32" s="19">
        <v>0</v>
      </c>
      <c r="FR32" s="19">
        <v>0</v>
      </c>
      <c r="FS32" s="19">
        <v>0</v>
      </c>
      <c r="FT32" s="19">
        <v>0</v>
      </c>
      <c r="FU32" s="19">
        <v>0</v>
      </c>
      <c r="FV32" s="19">
        <v>0</v>
      </c>
      <c r="FW32" s="19">
        <v>0</v>
      </c>
      <c r="FX32" s="19">
        <v>0</v>
      </c>
      <c r="FY32" s="19">
        <v>0</v>
      </c>
      <c r="FZ32" s="19">
        <v>0</v>
      </c>
      <c r="GA32" s="19">
        <v>0</v>
      </c>
      <c r="GB32" s="19">
        <v>0</v>
      </c>
      <c r="GC32" s="19">
        <v>0</v>
      </c>
      <c r="GD32" s="19">
        <v>0</v>
      </c>
      <c r="GE32" s="19">
        <v>0</v>
      </c>
      <c r="GF32" s="19">
        <v>0</v>
      </c>
      <c r="GG32" s="19">
        <v>0</v>
      </c>
      <c r="GH32" s="19">
        <v>0</v>
      </c>
      <c r="GI32" s="19">
        <v>0</v>
      </c>
      <c r="GJ32" s="19">
        <v>0</v>
      </c>
      <c r="GK32" s="19">
        <v>0</v>
      </c>
      <c r="GL32" s="19">
        <v>0</v>
      </c>
      <c r="GM32" s="19">
        <v>0</v>
      </c>
      <c r="GN32" s="19">
        <v>0</v>
      </c>
      <c r="GO32" s="19">
        <v>0</v>
      </c>
      <c r="GP32" s="19">
        <v>0</v>
      </c>
      <c r="GQ32" s="19">
        <v>0</v>
      </c>
      <c r="GR32" s="19">
        <v>0</v>
      </c>
      <c r="GS32" s="19">
        <v>0</v>
      </c>
      <c r="GT32" s="19">
        <v>0</v>
      </c>
      <c r="GU32" s="19">
        <v>0</v>
      </c>
      <c r="GV32" s="19">
        <v>0</v>
      </c>
      <c r="GW32" s="19">
        <v>0</v>
      </c>
      <c r="GX32" s="19">
        <v>0</v>
      </c>
      <c r="GY32" s="19">
        <v>0</v>
      </c>
      <c r="GZ32" s="19">
        <v>0</v>
      </c>
      <c r="HA32" s="19">
        <v>0</v>
      </c>
      <c r="HB32" s="19">
        <v>0</v>
      </c>
      <c r="HC32" s="19">
        <v>0</v>
      </c>
      <c r="HD32" s="19">
        <v>0</v>
      </c>
      <c r="HE32" s="19">
        <v>0</v>
      </c>
      <c r="HF32" s="19">
        <v>0</v>
      </c>
      <c r="HG32" s="19">
        <v>0</v>
      </c>
      <c r="HH32" s="19">
        <v>0</v>
      </c>
      <c r="HI32" s="19">
        <v>0</v>
      </c>
      <c r="HJ32" s="19">
        <v>0</v>
      </c>
      <c r="HK32" s="19">
        <v>0</v>
      </c>
      <c r="HL32" s="19">
        <v>0</v>
      </c>
      <c r="HM32" s="19">
        <v>0</v>
      </c>
      <c r="HN32" s="19">
        <v>0</v>
      </c>
      <c r="HO32" s="19">
        <v>0</v>
      </c>
      <c r="HP32" s="19">
        <v>0</v>
      </c>
      <c r="HQ32" s="19">
        <v>0</v>
      </c>
      <c r="HR32" s="19">
        <v>0</v>
      </c>
      <c r="HS32" s="19">
        <v>0</v>
      </c>
      <c r="HT32" s="19">
        <v>0</v>
      </c>
      <c r="HU32" s="19">
        <v>0</v>
      </c>
      <c r="HV32" s="19">
        <v>0</v>
      </c>
      <c r="HW32" s="19">
        <v>0</v>
      </c>
      <c r="HX32" s="30">
        <f t="shared" si="6"/>
        <v>0</v>
      </c>
      <c r="HY32" s="31"/>
      <c r="HZ32" s="32">
        <v>0</v>
      </c>
      <c r="IA32" s="32">
        <v>0</v>
      </c>
      <c r="IB32" s="32">
        <v>0</v>
      </c>
      <c r="IC32" s="32">
        <v>0</v>
      </c>
      <c r="ID32" s="32">
        <v>0</v>
      </c>
      <c r="IE32" s="32">
        <v>0</v>
      </c>
      <c r="IF32" s="32">
        <v>0</v>
      </c>
      <c r="IG32" s="206">
        <v>0</v>
      </c>
      <c r="IH32" s="206"/>
      <c r="II32" s="33">
        <f t="shared" si="14"/>
        <v>0</v>
      </c>
    </row>
    <row r="33" spans="1:243" ht="30" customHeight="1" x14ac:dyDescent="0.25">
      <c r="A33" s="17" t="s">
        <v>254</v>
      </c>
      <c r="B33" s="18" t="s">
        <v>253</v>
      </c>
      <c r="C33" s="18">
        <v>0</v>
      </c>
      <c r="D33" s="19">
        <v>0</v>
      </c>
      <c r="E33" s="36">
        <v>0</v>
      </c>
      <c r="F33" s="19">
        <v>0</v>
      </c>
      <c r="G33" s="18">
        <v>0</v>
      </c>
      <c r="H33" s="19">
        <v>0</v>
      </c>
      <c r="I33" s="18">
        <v>0</v>
      </c>
      <c r="J33" s="18">
        <v>0</v>
      </c>
      <c r="K33" s="20">
        <f t="shared" si="0"/>
        <v>0</v>
      </c>
      <c r="L33" s="20">
        <f t="shared" si="0"/>
        <v>0</v>
      </c>
      <c r="M33" s="21">
        <f t="shared" si="1"/>
        <v>0</v>
      </c>
      <c r="N33" s="36">
        <v>0</v>
      </c>
      <c r="O33" s="18">
        <v>0</v>
      </c>
      <c r="P33" s="36">
        <v>0</v>
      </c>
      <c r="Q33" s="18">
        <v>0</v>
      </c>
      <c r="R33" s="18">
        <v>0</v>
      </c>
      <c r="S33" s="18">
        <v>0</v>
      </c>
      <c r="T33" s="36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22">
        <v>0</v>
      </c>
      <c r="AB33" s="18">
        <v>0</v>
      </c>
      <c r="AC33" s="22">
        <v>0</v>
      </c>
      <c r="AD33" s="36">
        <v>0</v>
      </c>
      <c r="AE33" s="18">
        <v>0</v>
      </c>
      <c r="AF33" s="20">
        <f t="shared" si="2"/>
        <v>0</v>
      </c>
      <c r="AG33" s="20">
        <f t="shared" si="2"/>
        <v>0</v>
      </c>
      <c r="AH33" s="26">
        <f t="shared" si="3"/>
        <v>0</v>
      </c>
      <c r="AI33" s="27">
        <v>0</v>
      </c>
      <c r="AJ33" s="27">
        <v>0</v>
      </c>
      <c r="AK33" s="27">
        <v>0</v>
      </c>
      <c r="AL33" s="27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19">
        <v>0</v>
      </c>
      <c r="AY33" s="19">
        <v>0</v>
      </c>
      <c r="AZ33" s="19">
        <v>0</v>
      </c>
      <c r="BA33" s="19"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v>0</v>
      </c>
      <c r="BH33" s="19">
        <v>0</v>
      </c>
      <c r="BI33" s="19">
        <v>0</v>
      </c>
      <c r="BJ33" s="19">
        <v>0</v>
      </c>
      <c r="BK33" s="19">
        <v>0</v>
      </c>
      <c r="BL33" s="19">
        <v>0</v>
      </c>
      <c r="BM33" s="19">
        <v>0</v>
      </c>
      <c r="BN33" s="19">
        <v>0</v>
      </c>
      <c r="BO33" s="19">
        <v>0</v>
      </c>
      <c r="BP33" s="19">
        <v>0</v>
      </c>
      <c r="BQ33" s="19">
        <v>0</v>
      </c>
      <c r="BR33" s="19">
        <v>0</v>
      </c>
      <c r="BS33" s="19">
        <v>0</v>
      </c>
      <c r="BT33" s="19">
        <v>0</v>
      </c>
      <c r="BU33" s="19"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v>0</v>
      </c>
      <c r="CD33" s="19">
        <v>0</v>
      </c>
      <c r="CE33" s="19">
        <v>0</v>
      </c>
      <c r="CF33" s="19">
        <v>0</v>
      </c>
      <c r="CG33" s="28">
        <f t="shared" si="12"/>
        <v>0</v>
      </c>
      <c r="CH33" s="29">
        <f t="shared" si="13"/>
        <v>0</v>
      </c>
      <c r="CI33" s="19">
        <v>0</v>
      </c>
      <c r="CJ33" s="19">
        <v>0</v>
      </c>
      <c r="CK33" s="19">
        <v>0</v>
      </c>
      <c r="CL33" s="19">
        <v>0</v>
      </c>
      <c r="CM33" s="19">
        <v>0</v>
      </c>
      <c r="CN33" s="19">
        <v>0</v>
      </c>
      <c r="CO33" s="19">
        <v>0</v>
      </c>
      <c r="CP33" s="19">
        <v>0</v>
      </c>
      <c r="CQ33" s="19">
        <v>0</v>
      </c>
      <c r="CR33" s="19">
        <v>0</v>
      </c>
      <c r="CS33" s="19">
        <v>0</v>
      </c>
      <c r="CT33" s="19">
        <v>0</v>
      </c>
      <c r="CU33" s="19">
        <v>0</v>
      </c>
      <c r="CV33" s="19">
        <v>0</v>
      </c>
      <c r="CW33" s="19">
        <v>0</v>
      </c>
      <c r="CX33" s="19">
        <v>0</v>
      </c>
      <c r="CY33" s="19">
        <v>0</v>
      </c>
      <c r="CZ33" s="19">
        <v>0</v>
      </c>
      <c r="DA33" s="19">
        <v>0</v>
      </c>
      <c r="DB33" s="19">
        <v>0</v>
      </c>
      <c r="DC33" s="19">
        <v>0</v>
      </c>
      <c r="DD33" s="19">
        <v>0</v>
      </c>
      <c r="DE33" s="19">
        <v>0</v>
      </c>
      <c r="DF33" s="19">
        <v>0</v>
      </c>
      <c r="DG33" s="19">
        <v>0</v>
      </c>
      <c r="DH33" s="19">
        <v>0</v>
      </c>
      <c r="DI33" s="19">
        <v>0</v>
      </c>
      <c r="DJ33" s="19">
        <v>0</v>
      </c>
      <c r="DK33" s="19">
        <v>0</v>
      </c>
      <c r="DL33" s="19">
        <v>0</v>
      </c>
      <c r="DM33" s="19">
        <v>0</v>
      </c>
      <c r="DN33" s="19">
        <v>0</v>
      </c>
      <c r="DO33" s="19">
        <v>0</v>
      </c>
      <c r="DP33" s="19">
        <v>0</v>
      </c>
      <c r="DQ33" s="19">
        <v>0</v>
      </c>
      <c r="DR33" s="19">
        <v>0</v>
      </c>
      <c r="DS33" s="19">
        <v>0</v>
      </c>
      <c r="DT33" s="19">
        <v>0</v>
      </c>
      <c r="DU33" s="19">
        <v>0</v>
      </c>
      <c r="DV33" s="19">
        <v>0</v>
      </c>
      <c r="DW33" s="19">
        <v>0</v>
      </c>
      <c r="DX33" s="19">
        <v>0</v>
      </c>
      <c r="DY33" s="19">
        <v>0</v>
      </c>
      <c r="DZ33" s="19">
        <v>0</v>
      </c>
      <c r="EA33" s="19">
        <v>0</v>
      </c>
      <c r="EB33" s="19">
        <v>0</v>
      </c>
      <c r="EC33" s="19">
        <v>0</v>
      </c>
      <c r="ED33" s="19">
        <v>0</v>
      </c>
      <c r="EE33" s="19">
        <v>0</v>
      </c>
      <c r="EF33" s="19">
        <v>0</v>
      </c>
      <c r="EG33" s="19">
        <v>0</v>
      </c>
      <c r="EH33" s="19">
        <v>0</v>
      </c>
      <c r="EI33" s="19">
        <v>0</v>
      </c>
      <c r="EJ33" s="19">
        <v>0</v>
      </c>
      <c r="EK33" s="19">
        <v>0</v>
      </c>
      <c r="EL33" s="19">
        <v>0</v>
      </c>
      <c r="EM33" s="19">
        <v>0</v>
      </c>
      <c r="EN33" s="19">
        <v>0</v>
      </c>
      <c r="EO33" s="27">
        <v>0</v>
      </c>
      <c r="EP33" s="19">
        <v>0</v>
      </c>
      <c r="EQ33" s="27">
        <v>0</v>
      </c>
      <c r="ER33" s="19">
        <v>0</v>
      </c>
      <c r="ES33" s="29">
        <f t="shared" si="7"/>
        <v>0</v>
      </c>
      <c r="ET33" s="29">
        <f t="shared" si="8"/>
        <v>0</v>
      </c>
      <c r="EU33" s="26">
        <f t="shared" si="10"/>
        <v>0</v>
      </c>
      <c r="EV33" s="19">
        <v>0</v>
      </c>
      <c r="EW33" s="19">
        <v>0</v>
      </c>
      <c r="EX33" s="19">
        <v>0</v>
      </c>
      <c r="EY33" s="19">
        <v>0</v>
      </c>
      <c r="EZ33" s="19">
        <v>0</v>
      </c>
      <c r="FA33" s="19">
        <v>0</v>
      </c>
      <c r="FB33" s="19">
        <v>0</v>
      </c>
      <c r="FC33" s="19">
        <v>0</v>
      </c>
      <c r="FD33" s="19">
        <v>0</v>
      </c>
      <c r="FE33" s="19">
        <v>0</v>
      </c>
      <c r="FF33" s="19">
        <v>0</v>
      </c>
      <c r="FG33" s="19">
        <v>0</v>
      </c>
      <c r="FH33" s="19">
        <v>0</v>
      </c>
      <c r="FI33" s="19">
        <v>0</v>
      </c>
      <c r="FJ33" s="19">
        <v>0</v>
      </c>
      <c r="FK33" s="19">
        <v>0</v>
      </c>
      <c r="FL33" s="19">
        <v>0</v>
      </c>
      <c r="FM33" s="19">
        <v>0</v>
      </c>
      <c r="FN33" s="19">
        <v>0</v>
      </c>
      <c r="FO33" s="19">
        <v>0</v>
      </c>
      <c r="FP33" s="19">
        <v>0</v>
      </c>
      <c r="FQ33" s="19">
        <v>0</v>
      </c>
      <c r="FR33" s="19">
        <v>0</v>
      </c>
      <c r="FS33" s="19">
        <v>0</v>
      </c>
      <c r="FT33" s="19">
        <v>0</v>
      </c>
      <c r="FU33" s="19">
        <v>0</v>
      </c>
      <c r="FV33" s="19">
        <v>0</v>
      </c>
      <c r="FW33" s="19">
        <v>0</v>
      </c>
      <c r="FX33" s="19">
        <v>0</v>
      </c>
      <c r="FY33" s="19">
        <v>0</v>
      </c>
      <c r="FZ33" s="19">
        <v>0</v>
      </c>
      <c r="GA33" s="19">
        <v>0</v>
      </c>
      <c r="GB33" s="19">
        <v>0</v>
      </c>
      <c r="GC33" s="19">
        <v>0</v>
      </c>
      <c r="GD33" s="19">
        <v>0</v>
      </c>
      <c r="GE33" s="19">
        <v>0</v>
      </c>
      <c r="GF33" s="19">
        <v>0</v>
      </c>
      <c r="GG33" s="19">
        <v>0</v>
      </c>
      <c r="GH33" s="19">
        <v>0</v>
      </c>
      <c r="GI33" s="19">
        <v>0</v>
      </c>
      <c r="GJ33" s="19">
        <v>0</v>
      </c>
      <c r="GK33" s="19">
        <v>0</v>
      </c>
      <c r="GL33" s="19">
        <v>0</v>
      </c>
      <c r="GM33" s="19">
        <v>0</v>
      </c>
      <c r="GN33" s="19">
        <v>0</v>
      </c>
      <c r="GO33" s="19">
        <v>0</v>
      </c>
      <c r="GP33" s="19">
        <v>0</v>
      </c>
      <c r="GQ33" s="19">
        <v>0</v>
      </c>
      <c r="GR33" s="19">
        <v>0</v>
      </c>
      <c r="GS33" s="19">
        <v>0</v>
      </c>
      <c r="GT33" s="19">
        <v>0</v>
      </c>
      <c r="GU33" s="19">
        <v>0</v>
      </c>
      <c r="GV33" s="19">
        <v>0</v>
      </c>
      <c r="GW33" s="19">
        <v>0</v>
      </c>
      <c r="GX33" s="19">
        <v>0</v>
      </c>
      <c r="GY33" s="19">
        <v>0</v>
      </c>
      <c r="GZ33" s="19">
        <v>0</v>
      </c>
      <c r="HA33" s="19">
        <v>0</v>
      </c>
      <c r="HB33" s="19">
        <v>0</v>
      </c>
      <c r="HC33" s="19">
        <v>0</v>
      </c>
      <c r="HD33" s="19">
        <v>0</v>
      </c>
      <c r="HE33" s="19">
        <v>0</v>
      </c>
      <c r="HF33" s="19">
        <v>0</v>
      </c>
      <c r="HG33" s="19">
        <v>0</v>
      </c>
      <c r="HH33" s="19">
        <v>0</v>
      </c>
      <c r="HI33" s="19">
        <v>0</v>
      </c>
      <c r="HJ33" s="19">
        <v>0</v>
      </c>
      <c r="HK33" s="19">
        <v>0</v>
      </c>
      <c r="HL33" s="19">
        <v>0</v>
      </c>
      <c r="HM33" s="19">
        <v>0</v>
      </c>
      <c r="HN33" s="19">
        <v>0</v>
      </c>
      <c r="HO33" s="19">
        <v>0</v>
      </c>
      <c r="HP33" s="19">
        <v>0</v>
      </c>
      <c r="HQ33" s="19">
        <v>0</v>
      </c>
      <c r="HR33" s="19">
        <v>0</v>
      </c>
      <c r="HS33" s="19">
        <v>0</v>
      </c>
      <c r="HT33" s="19">
        <v>0</v>
      </c>
      <c r="HU33" s="19">
        <v>0</v>
      </c>
      <c r="HV33" s="19">
        <v>0</v>
      </c>
      <c r="HW33" s="19">
        <v>0</v>
      </c>
      <c r="HX33" s="30">
        <f t="shared" si="6"/>
        <v>0</v>
      </c>
      <c r="HY33" s="31"/>
      <c r="HZ33" s="32">
        <v>0</v>
      </c>
      <c r="IA33" s="32">
        <v>0</v>
      </c>
      <c r="IB33" s="32">
        <v>0</v>
      </c>
      <c r="IC33" s="32">
        <v>0</v>
      </c>
      <c r="ID33" s="32">
        <v>0</v>
      </c>
      <c r="IE33" s="32">
        <v>0</v>
      </c>
      <c r="IF33" s="32">
        <v>0</v>
      </c>
      <c r="IG33" s="206">
        <v>0</v>
      </c>
      <c r="IH33" s="206"/>
      <c r="II33" s="33">
        <f t="shared" si="14"/>
        <v>0</v>
      </c>
    </row>
    <row r="34" spans="1:243" ht="30" customHeight="1" x14ac:dyDescent="0.25">
      <c r="A34" s="35" t="s">
        <v>255</v>
      </c>
      <c r="B34" s="18" t="s">
        <v>253</v>
      </c>
      <c r="C34" s="36">
        <v>0</v>
      </c>
      <c r="D34" s="19">
        <v>0</v>
      </c>
      <c r="E34" s="36">
        <v>0</v>
      </c>
      <c r="F34" s="19">
        <v>0</v>
      </c>
      <c r="G34" s="36">
        <v>0</v>
      </c>
      <c r="H34" s="19">
        <v>0</v>
      </c>
      <c r="I34" s="36">
        <v>1</v>
      </c>
      <c r="J34" s="18">
        <v>0</v>
      </c>
      <c r="K34" s="20">
        <f t="shared" si="0"/>
        <v>1</v>
      </c>
      <c r="L34" s="20">
        <f t="shared" si="0"/>
        <v>0</v>
      </c>
      <c r="M34" s="21">
        <f t="shared" si="1"/>
        <v>1</v>
      </c>
      <c r="N34" s="36">
        <v>0</v>
      </c>
      <c r="O34" s="18">
        <v>0</v>
      </c>
      <c r="P34" s="36">
        <v>0</v>
      </c>
      <c r="Q34" s="18">
        <v>0</v>
      </c>
      <c r="R34" s="36">
        <v>0</v>
      </c>
      <c r="S34" s="18">
        <v>0</v>
      </c>
      <c r="T34" s="36">
        <v>0</v>
      </c>
      <c r="U34" s="18">
        <v>0</v>
      </c>
      <c r="V34" s="36">
        <v>0</v>
      </c>
      <c r="W34" s="18">
        <v>0</v>
      </c>
      <c r="X34" s="36">
        <v>0</v>
      </c>
      <c r="Y34" s="18">
        <v>0</v>
      </c>
      <c r="Z34" s="36">
        <v>0</v>
      </c>
      <c r="AA34" s="22">
        <v>0</v>
      </c>
      <c r="AB34" s="18">
        <v>0</v>
      </c>
      <c r="AC34" s="18">
        <v>0</v>
      </c>
      <c r="AD34" s="36">
        <v>0</v>
      </c>
      <c r="AE34" s="18">
        <v>0</v>
      </c>
      <c r="AF34" s="20">
        <f t="shared" si="2"/>
        <v>0</v>
      </c>
      <c r="AG34" s="20">
        <f t="shared" si="2"/>
        <v>0</v>
      </c>
      <c r="AH34" s="26">
        <f t="shared" si="3"/>
        <v>0</v>
      </c>
      <c r="AI34" s="27">
        <v>0</v>
      </c>
      <c r="AJ34" s="27">
        <v>0</v>
      </c>
      <c r="AK34" s="27">
        <v>0</v>
      </c>
      <c r="AL34" s="27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19">
        <v>0</v>
      </c>
      <c r="AY34" s="19">
        <v>0</v>
      </c>
      <c r="AZ34" s="19">
        <v>0</v>
      </c>
      <c r="BA34" s="19"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v>0</v>
      </c>
      <c r="BH34" s="19">
        <v>0</v>
      </c>
      <c r="BI34" s="19">
        <v>0</v>
      </c>
      <c r="BJ34" s="19">
        <v>0</v>
      </c>
      <c r="BK34" s="19">
        <v>0</v>
      </c>
      <c r="BL34" s="19">
        <v>0</v>
      </c>
      <c r="BM34" s="19">
        <v>0</v>
      </c>
      <c r="BN34" s="19">
        <v>0</v>
      </c>
      <c r="BO34" s="19">
        <v>0</v>
      </c>
      <c r="BP34" s="19">
        <v>0</v>
      </c>
      <c r="BQ34" s="19">
        <v>0</v>
      </c>
      <c r="BR34" s="19">
        <v>0</v>
      </c>
      <c r="BS34" s="19">
        <v>0</v>
      </c>
      <c r="BT34" s="19">
        <v>0</v>
      </c>
      <c r="BU34" s="19">
        <v>0</v>
      </c>
      <c r="BV34" s="19">
        <v>0</v>
      </c>
      <c r="BW34" s="19">
        <v>0</v>
      </c>
      <c r="BX34" s="19">
        <v>0</v>
      </c>
      <c r="BY34" s="19">
        <v>0</v>
      </c>
      <c r="BZ34" s="19">
        <v>0</v>
      </c>
      <c r="CA34" s="19">
        <v>0</v>
      </c>
      <c r="CB34" s="19">
        <v>0</v>
      </c>
      <c r="CC34" s="19">
        <v>0</v>
      </c>
      <c r="CD34" s="19">
        <v>0</v>
      </c>
      <c r="CE34" s="19">
        <v>0</v>
      </c>
      <c r="CF34" s="19">
        <v>0</v>
      </c>
      <c r="CG34" s="28">
        <f t="shared" si="12"/>
        <v>0</v>
      </c>
      <c r="CH34" s="29">
        <f t="shared" si="13"/>
        <v>0</v>
      </c>
      <c r="CI34" s="19">
        <v>0</v>
      </c>
      <c r="CJ34" s="19">
        <v>0</v>
      </c>
      <c r="CK34" s="27">
        <v>0</v>
      </c>
      <c r="CL34" s="19">
        <v>0</v>
      </c>
      <c r="CM34" s="27">
        <v>0</v>
      </c>
      <c r="CN34" s="19">
        <v>0</v>
      </c>
      <c r="CO34" s="27">
        <v>0</v>
      </c>
      <c r="CP34" s="19">
        <v>0</v>
      </c>
      <c r="CQ34" s="27">
        <v>0</v>
      </c>
      <c r="CR34" s="19">
        <v>0</v>
      </c>
      <c r="CS34" s="19">
        <v>0</v>
      </c>
      <c r="CT34" s="27">
        <v>0</v>
      </c>
      <c r="CU34" s="19">
        <v>0</v>
      </c>
      <c r="CV34" s="19">
        <v>0</v>
      </c>
      <c r="CW34" s="19">
        <v>0</v>
      </c>
      <c r="CX34" s="27">
        <v>0</v>
      </c>
      <c r="CY34" s="19">
        <v>0</v>
      </c>
      <c r="CZ34" s="27">
        <v>0</v>
      </c>
      <c r="DA34" s="19">
        <v>0</v>
      </c>
      <c r="DB34" s="19">
        <v>0</v>
      </c>
      <c r="DC34" s="27">
        <v>0</v>
      </c>
      <c r="DD34" s="19">
        <v>0</v>
      </c>
      <c r="DE34" s="27">
        <v>0</v>
      </c>
      <c r="DF34" s="19">
        <v>0</v>
      </c>
      <c r="DG34" s="19">
        <v>0</v>
      </c>
      <c r="DH34" s="27">
        <v>0</v>
      </c>
      <c r="DI34" s="19">
        <v>0</v>
      </c>
      <c r="DJ34" s="19">
        <v>0</v>
      </c>
      <c r="DK34" s="19">
        <v>0</v>
      </c>
      <c r="DL34" s="27">
        <v>0</v>
      </c>
      <c r="DM34" s="19">
        <v>0</v>
      </c>
      <c r="DN34" s="19">
        <v>0</v>
      </c>
      <c r="DO34" s="19">
        <v>0</v>
      </c>
      <c r="DP34" s="27">
        <v>0</v>
      </c>
      <c r="DQ34" s="19">
        <v>0</v>
      </c>
      <c r="DR34" s="27">
        <v>0</v>
      </c>
      <c r="DS34" s="19">
        <v>0</v>
      </c>
      <c r="DT34" s="19">
        <v>0</v>
      </c>
      <c r="DU34" s="27">
        <v>0</v>
      </c>
      <c r="DV34" s="19">
        <v>0</v>
      </c>
      <c r="DW34" s="27">
        <v>0</v>
      </c>
      <c r="DX34" s="19">
        <v>0</v>
      </c>
      <c r="DY34" s="27">
        <v>0</v>
      </c>
      <c r="DZ34" s="19">
        <v>0</v>
      </c>
      <c r="EA34" s="19">
        <v>0</v>
      </c>
      <c r="EB34" s="19">
        <v>0</v>
      </c>
      <c r="EC34" s="27">
        <v>0</v>
      </c>
      <c r="ED34" s="19">
        <v>0</v>
      </c>
      <c r="EE34" s="27">
        <v>0</v>
      </c>
      <c r="EF34" s="19">
        <v>0</v>
      </c>
      <c r="EG34" s="27">
        <v>0</v>
      </c>
      <c r="EH34" s="19">
        <v>0</v>
      </c>
      <c r="EI34" s="19">
        <v>0</v>
      </c>
      <c r="EJ34" s="19">
        <v>0</v>
      </c>
      <c r="EK34" s="27">
        <v>0</v>
      </c>
      <c r="EL34" s="19">
        <v>0</v>
      </c>
      <c r="EM34" s="27">
        <v>0</v>
      </c>
      <c r="EN34" s="27">
        <v>0</v>
      </c>
      <c r="EO34" s="27">
        <v>0</v>
      </c>
      <c r="EP34" s="19">
        <v>0</v>
      </c>
      <c r="EQ34" s="27">
        <v>0</v>
      </c>
      <c r="ER34" s="19">
        <v>0</v>
      </c>
      <c r="ES34" s="29">
        <f t="shared" si="7"/>
        <v>0</v>
      </c>
      <c r="ET34" s="29">
        <f t="shared" si="8"/>
        <v>0</v>
      </c>
      <c r="EU34" s="26">
        <f>+SUM(ES34:ET34)</f>
        <v>0</v>
      </c>
      <c r="EV34" s="19">
        <v>0</v>
      </c>
      <c r="EW34" s="19">
        <v>0</v>
      </c>
      <c r="EX34" s="19">
        <v>0</v>
      </c>
      <c r="EY34" s="19">
        <v>0</v>
      </c>
      <c r="EZ34" s="19">
        <v>0</v>
      </c>
      <c r="FA34" s="19">
        <v>0</v>
      </c>
      <c r="FB34" s="19">
        <v>0</v>
      </c>
      <c r="FC34" s="19">
        <v>0</v>
      </c>
      <c r="FD34" s="19">
        <v>0</v>
      </c>
      <c r="FE34" s="19">
        <v>0</v>
      </c>
      <c r="FF34" s="19">
        <v>0</v>
      </c>
      <c r="FG34" s="19">
        <v>0</v>
      </c>
      <c r="FH34" s="19">
        <v>0</v>
      </c>
      <c r="FI34" s="19">
        <v>0</v>
      </c>
      <c r="FJ34" s="19">
        <v>0</v>
      </c>
      <c r="FK34" s="19">
        <v>0</v>
      </c>
      <c r="FL34" s="19">
        <v>0</v>
      </c>
      <c r="FM34" s="19">
        <v>1</v>
      </c>
      <c r="FN34" s="19">
        <v>0</v>
      </c>
      <c r="FO34" s="19">
        <v>0</v>
      </c>
      <c r="FP34" s="19">
        <v>0</v>
      </c>
      <c r="FQ34" s="19">
        <v>0</v>
      </c>
      <c r="FR34" s="19">
        <v>0</v>
      </c>
      <c r="FS34" s="19">
        <v>0</v>
      </c>
      <c r="FT34" s="19">
        <v>0</v>
      </c>
      <c r="FU34" s="19">
        <v>0</v>
      </c>
      <c r="FV34" s="19">
        <v>0</v>
      </c>
      <c r="FW34" s="19">
        <v>0</v>
      </c>
      <c r="FX34" s="19">
        <v>0</v>
      </c>
      <c r="FY34" s="19">
        <v>0</v>
      </c>
      <c r="FZ34" s="19">
        <v>0</v>
      </c>
      <c r="GA34" s="19">
        <v>0</v>
      </c>
      <c r="GB34" s="19">
        <v>0</v>
      </c>
      <c r="GC34" s="19">
        <v>0</v>
      </c>
      <c r="GD34" s="19">
        <v>0</v>
      </c>
      <c r="GE34" s="19">
        <v>0</v>
      </c>
      <c r="GF34" s="19">
        <v>0</v>
      </c>
      <c r="GG34" s="19">
        <v>0</v>
      </c>
      <c r="GH34" s="19">
        <v>0</v>
      </c>
      <c r="GI34" s="19">
        <v>0</v>
      </c>
      <c r="GJ34" s="19">
        <v>0</v>
      </c>
      <c r="GK34" s="19">
        <v>0</v>
      </c>
      <c r="GL34" s="19">
        <v>0</v>
      </c>
      <c r="GM34" s="19">
        <v>0</v>
      </c>
      <c r="GN34" s="19">
        <v>0</v>
      </c>
      <c r="GO34" s="19">
        <v>0</v>
      </c>
      <c r="GP34" s="19">
        <v>0</v>
      </c>
      <c r="GQ34" s="19">
        <v>0</v>
      </c>
      <c r="GR34" s="19">
        <v>0</v>
      </c>
      <c r="GS34" s="19">
        <v>0</v>
      </c>
      <c r="GT34" s="19">
        <v>0</v>
      </c>
      <c r="GU34" s="19">
        <v>0</v>
      </c>
      <c r="GV34" s="19">
        <v>0</v>
      </c>
      <c r="GW34" s="19">
        <v>0</v>
      </c>
      <c r="GX34" s="19">
        <v>0</v>
      </c>
      <c r="GY34" s="19">
        <v>0</v>
      </c>
      <c r="GZ34" s="19">
        <v>0</v>
      </c>
      <c r="HA34" s="19">
        <v>0</v>
      </c>
      <c r="HB34" s="19">
        <v>0</v>
      </c>
      <c r="HC34" s="19">
        <v>0</v>
      </c>
      <c r="HD34" s="19">
        <v>0</v>
      </c>
      <c r="HE34" s="19">
        <v>0</v>
      </c>
      <c r="HF34" s="19">
        <v>0</v>
      </c>
      <c r="HG34" s="19">
        <v>0</v>
      </c>
      <c r="HH34" s="19">
        <v>0</v>
      </c>
      <c r="HI34" s="19">
        <v>0</v>
      </c>
      <c r="HJ34" s="19">
        <v>0</v>
      </c>
      <c r="HK34" s="19">
        <v>0</v>
      </c>
      <c r="HL34" s="19">
        <v>0</v>
      </c>
      <c r="HM34" s="19">
        <v>0</v>
      </c>
      <c r="HN34" s="19">
        <v>0</v>
      </c>
      <c r="HO34" s="19">
        <v>0</v>
      </c>
      <c r="HP34" s="19"/>
      <c r="HQ34" s="19">
        <v>0</v>
      </c>
      <c r="HR34" s="19">
        <v>0</v>
      </c>
      <c r="HS34" s="19">
        <v>0</v>
      </c>
      <c r="HT34" s="19">
        <v>0</v>
      </c>
      <c r="HU34" s="19">
        <v>0</v>
      </c>
      <c r="HV34" s="19">
        <v>0</v>
      </c>
      <c r="HW34" s="19">
        <v>0</v>
      </c>
      <c r="HX34" s="30">
        <f t="shared" si="6"/>
        <v>1</v>
      </c>
      <c r="HY34" s="31"/>
      <c r="HZ34" s="32">
        <v>0</v>
      </c>
      <c r="IA34" s="32">
        <v>0</v>
      </c>
      <c r="IB34" s="32">
        <v>0</v>
      </c>
      <c r="IC34" s="32">
        <v>0</v>
      </c>
      <c r="ID34" s="32">
        <v>0</v>
      </c>
      <c r="IE34" s="32">
        <v>0</v>
      </c>
      <c r="IF34" s="32">
        <v>0</v>
      </c>
      <c r="IG34" s="206">
        <v>0</v>
      </c>
      <c r="IH34" s="206"/>
      <c r="II34" s="33">
        <f t="shared" si="14"/>
        <v>0</v>
      </c>
    </row>
    <row r="35" spans="1:243" ht="30" customHeight="1" x14ac:dyDescent="0.25">
      <c r="A35" s="17" t="s">
        <v>256</v>
      </c>
      <c r="B35" s="18" t="s">
        <v>253</v>
      </c>
      <c r="C35" s="18">
        <v>7</v>
      </c>
      <c r="D35" s="19">
        <v>0</v>
      </c>
      <c r="E35" s="36">
        <v>0</v>
      </c>
      <c r="F35" s="19">
        <v>0</v>
      </c>
      <c r="G35" s="18">
        <v>13</v>
      </c>
      <c r="H35" s="19">
        <v>10</v>
      </c>
      <c r="I35" s="18">
        <v>7</v>
      </c>
      <c r="J35" s="18">
        <v>1</v>
      </c>
      <c r="K35" s="20">
        <f t="shared" si="0"/>
        <v>27</v>
      </c>
      <c r="L35" s="20">
        <f t="shared" si="0"/>
        <v>11</v>
      </c>
      <c r="M35" s="21">
        <f t="shared" si="1"/>
        <v>38</v>
      </c>
      <c r="N35" s="36">
        <v>0</v>
      </c>
      <c r="O35" s="18">
        <v>0</v>
      </c>
      <c r="P35" s="36">
        <v>0</v>
      </c>
      <c r="Q35" s="18">
        <v>0</v>
      </c>
      <c r="R35" s="18">
        <v>0</v>
      </c>
      <c r="S35" s="23">
        <v>2</v>
      </c>
      <c r="T35" s="36">
        <v>0</v>
      </c>
      <c r="U35" s="18">
        <v>0</v>
      </c>
      <c r="V35" s="18">
        <v>0</v>
      </c>
      <c r="W35" s="18">
        <v>0</v>
      </c>
      <c r="X35" s="18">
        <v>1</v>
      </c>
      <c r="Y35" s="18">
        <v>0</v>
      </c>
      <c r="Z35" s="18">
        <v>1</v>
      </c>
      <c r="AA35" s="22">
        <v>0</v>
      </c>
      <c r="AB35" s="18">
        <v>0</v>
      </c>
      <c r="AC35" s="18">
        <v>0</v>
      </c>
      <c r="AD35" s="36">
        <v>0</v>
      </c>
      <c r="AE35" s="18">
        <v>0</v>
      </c>
      <c r="AF35" s="20">
        <f t="shared" si="2"/>
        <v>2</v>
      </c>
      <c r="AG35" s="20">
        <f t="shared" si="2"/>
        <v>2</v>
      </c>
      <c r="AH35" s="26">
        <f t="shared" si="3"/>
        <v>4</v>
      </c>
      <c r="AI35" s="27">
        <v>0</v>
      </c>
      <c r="AJ35" s="27">
        <v>0</v>
      </c>
      <c r="AK35" s="27">
        <v>0</v>
      </c>
      <c r="AL35" s="27">
        <v>0</v>
      </c>
      <c r="AM35" s="19">
        <v>3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19">
        <v>0</v>
      </c>
      <c r="AY35" s="19">
        <v>0</v>
      </c>
      <c r="AZ35" s="19">
        <v>0</v>
      </c>
      <c r="BA35" s="19"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v>0</v>
      </c>
      <c r="BH35" s="19">
        <v>0</v>
      </c>
      <c r="BI35" s="19">
        <v>0</v>
      </c>
      <c r="BJ35" s="19">
        <v>0</v>
      </c>
      <c r="BK35" s="19">
        <v>0</v>
      </c>
      <c r="BL35" s="19">
        <v>0</v>
      </c>
      <c r="BM35" s="19">
        <v>0</v>
      </c>
      <c r="BN35" s="19">
        <v>0</v>
      </c>
      <c r="BO35" s="19">
        <v>0</v>
      </c>
      <c r="BP35" s="19">
        <v>0</v>
      </c>
      <c r="BQ35" s="19">
        <v>0</v>
      </c>
      <c r="BR35" s="19">
        <v>0</v>
      </c>
      <c r="BS35" s="19">
        <v>0</v>
      </c>
      <c r="BT35" s="19">
        <v>0</v>
      </c>
      <c r="BU35" s="19"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v>0</v>
      </c>
      <c r="CD35" s="19">
        <v>0</v>
      </c>
      <c r="CE35" s="19">
        <v>0</v>
      </c>
      <c r="CF35" s="19">
        <v>0</v>
      </c>
      <c r="CG35" s="28">
        <f t="shared" si="12"/>
        <v>3</v>
      </c>
      <c r="CH35" s="29">
        <f t="shared" si="13"/>
        <v>0</v>
      </c>
      <c r="CI35" s="19">
        <v>0</v>
      </c>
      <c r="CJ35" s="19">
        <v>0</v>
      </c>
      <c r="CK35" s="19">
        <v>0</v>
      </c>
      <c r="CL35" s="19">
        <v>0</v>
      </c>
      <c r="CM35" s="19">
        <v>0</v>
      </c>
      <c r="CN35" s="19">
        <v>0</v>
      </c>
      <c r="CO35" s="19">
        <v>0</v>
      </c>
      <c r="CP35" s="19">
        <v>0</v>
      </c>
      <c r="CQ35" s="19">
        <v>0</v>
      </c>
      <c r="CR35" s="19">
        <v>0</v>
      </c>
      <c r="CS35" s="19">
        <v>0</v>
      </c>
      <c r="CT35" s="19">
        <v>0</v>
      </c>
      <c r="CU35" s="19">
        <v>0</v>
      </c>
      <c r="CV35" s="19">
        <v>0</v>
      </c>
      <c r="CW35" s="19">
        <v>0</v>
      </c>
      <c r="CX35" s="19">
        <v>0</v>
      </c>
      <c r="CY35" s="19">
        <v>0</v>
      </c>
      <c r="CZ35" s="19">
        <v>0</v>
      </c>
      <c r="DA35" s="19">
        <v>0</v>
      </c>
      <c r="DB35" s="19">
        <v>0</v>
      </c>
      <c r="DC35" s="19">
        <v>0</v>
      </c>
      <c r="DD35" s="19">
        <v>0</v>
      </c>
      <c r="DE35" s="19">
        <v>0</v>
      </c>
      <c r="DF35" s="19">
        <v>0</v>
      </c>
      <c r="DG35" s="19">
        <v>0</v>
      </c>
      <c r="DH35" s="19">
        <v>0</v>
      </c>
      <c r="DI35" s="19">
        <v>0</v>
      </c>
      <c r="DJ35" s="19">
        <v>0</v>
      </c>
      <c r="DK35" s="19">
        <v>0</v>
      </c>
      <c r="DL35" s="19">
        <v>0</v>
      </c>
      <c r="DM35" s="19">
        <v>0</v>
      </c>
      <c r="DN35" s="19">
        <v>0</v>
      </c>
      <c r="DO35" s="19">
        <v>0</v>
      </c>
      <c r="DP35" s="19">
        <v>0</v>
      </c>
      <c r="DQ35" s="19">
        <v>0</v>
      </c>
      <c r="DR35" s="19">
        <v>0</v>
      </c>
      <c r="DS35" s="19">
        <v>0</v>
      </c>
      <c r="DT35" s="19">
        <v>0</v>
      </c>
      <c r="DU35" s="19">
        <v>0</v>
      </c>
      <c r="DV35" s="19">
        <v>0</v>
      </c>
      <c r="DW35" s="19">
        <v>0</v>
      </c>
      <c r="DX35" s="19">
        <v>0</v>
      </c>
      <c r="DY35" s="19">
        <v>0</v>
      </c>
      <c r="DZ35" s="19">
        <v>0</v>
      </c>
      <c r="EA35" s="19">
        <v>2</v>
      </c>
      <c r="EB35" s="19">
        <v>0</v>
      </c>
      <c r="EC35" s="19">
        <v>0</v>
      </c>
      <c r="ED35" s="19">
        <v>0</v>
      </c>
      <c r="EE35" s="19">
        <v>0</v>
      </c>
      <c r="EF35" s="19">
        <v>0</v>
      </c>
      <c r="EG35" s="19">
        <v>0</v>
      </c>
      <c r="EH35" s="19">
        <v>0</v>
      </c>
      <c r="EI35" s="19">
        <v>0</v>
      </c>
      <c r="EJ35" s="19">
        <v>0</v>
      </c>
      <c r="EK35" s="19">
        <v>0</v>
      </c>
      <c r="EL35" s="19">
        <v>0</v>
      </c>
      <c r="EM35" s="19">
        <v>0</v>
      </c>
      <c r="EN35" s="19">
        <v>1</v>
      </c>
      <c r="EO35" s="27">
        <v>0</v>
      </c>
      <c r="EP35" s="19">
        <v>10</v>
      </c>
      <c r="EQ35" s="19">
        <v>1</v>
      </c>
      <c r="ER35" s="19">
        <v>0</v>
      </c>
      <c r="ES35" s="29">
        <f t="shared" si="7"/>
        <v>13</v>
      </c>
      <c r="ET35" s="29">
        <f t="shared" si="8"/>
        <v>1</v>
      </c>
      <c r="EU35" s="26">
        <f t="shared" si="10"/>
        <v>14</v>
      </c>
      <c r="EV35" s="19">
        <v>0</v>
      </c>
      <c r="EW35" s="19">
        <v>0</v>
      </c>
      <c r="EX35" s="19">
        <v>0</v>
      </c>
      <c r="EY35" s="19">
        <v>0</v>
      </c>
      <c r="EZ35" s="19">
        <v>0</v>
      </c>
      <c r="FA35" s="19">
        <v>0</v>
      </c>
      <c r="FB35" s="19">
        <v>0</v>
      </c>
      <c r="FC35" s="19">
        <v>0</v>
      </c>
      <c r="FD35" s="19">
        <v>0</v>
      </c>
      <c r="FE35" s="19">
        <v>0</v>
      </c>
      <c r="FF35" s="19">
        <v>0</v>
      </c>
      <c r="FG35" s="19">
        <v>0</v>
      </c>
      <c r="FH35" s="19">
        <v>0</v>
      </c>
      <c r="FI35" s="19">
        <v>0</v>
      </c>
      <c r="FJ35" s="19">
        <v>0</v>
      </c>
      <c r="FK35" s="19">
        <v>0</v>
      </c>
      <c r="FL35" s="19">
        <v>0</v>
      </c>
      <c r="FM35" s="19">
        <v>0</v>
      </c>
      <c r="FN35" s="19">
        <v>0</v>
      </c>
      <c r="FO35" s="19">
        <v>0</v>
      </c>
      <c r="FP35" s="19">
        <v>0</v>
      </c>
      <c r="FQ35" s="19">
        <v>0</v>
      </c>
      <c r="FR35" s="19">
        <v>0</v>
      </c>
      <c r="FS35" s="19">
        <v>0</v>
      </c>
      <c r="FT35" s="19">
        <v>0</v>
      </c>
      <c r="FU35" s="19">
        <v>0</v>
      </c>
      <c r="FV35" s="19">
        <v>0</v>
      </c>
      <c r="FW35" s="19">
        <v>0</v>
      </c>
      <c r="FX35" s="19">
        <v>0</v>
      </c>
      <c r="FY35" s="19">
        <v>0</v>
      </c>
      <c r="FZ35" s="19">
        <v>0</v>
      </c>
      <c r="GA35" s="19">
        <v>0</v>
      </c>
      <c r="GB35" s="19">
        <v>0</v>
      </c>
      <c r="GC35" s="19">
        <v>0</v>
      </c>
      <c r="GD35" s="19">
        <v>0</v>
      </c>
      <c r="GE35" s="19">
        <v>0</v>
      </c>
      <c r="GF35" s="19">
        <v>0</v>
      </c>
      <c r="GG35" s="19">
        <v>0</v>
      </c>
      <c r="GH35" s="19">
        <v>0</v>
      </c>
      <c r="GI35" s="19">
        <v>0</v>
      </c>
      <c r="GJ35" s="19">
        <v>0</v>
      </c>
      <c r="GK35" s="19">
        <v>0</v>
      </c>
      <c r="GL35" s="19">
        <v>0</v>
      </c>
      <c r="GM35" s="19">
        <v>0</v>
      </c>
      <c r="GN35" s="19">
        <v>0</v>
      </c>
      <c r="GO35" s="19">
        <v>0</v>
      </c>
      <c r="GP35" s="19">
        <v>0</v>
      </c>
      <c r="GQ35" s="19">
        <v>0</v>
      </c>
      <c r="GR35" s="19">
        <v>0</v>
      </c>
      <c r="GS35" s="19">
        <v>0</v>
      </c>
      <c r="GT35" s="19">
        <v>0</v>
      </c>
      <c r="GU35" s="19">
        <v>0</v>
      </c>
      <c r="GV35" s="19">
        <v>0</v>
      </c>
      <c r="GW35" s="19">
        <v>0</v>
      </c>
      <c r="GX35" s="19">
        <v>0</v>
      </c>
      <c r="GY35" s="19">
        <v>0</v>
      </c>
      <c r="GZ35" s="19">
        <v>0</v>
      </c>
      <c r="HA35" s="19">
        <v>0</v>
      </c>
      <c r="HB35" s="19">
        <v>0</v>
      </c>
      <c r="HC35" s="19">
        <v>0</v>
      </c>
      <c r="HD35" s="19">
        <v>0</v>
      </c>
      <c r="HE35" s="19">
        <v>0</v>
      </c>
      <c r="HF35" s="19">
        <v>0</v>
      </c>
      <c r="HG35" s="19">
        <v>0</v>
      </c>
      <c r="HH35" s="19">
        <v>0</v>
      </c>
      <c r="HI35" s="19">
        <v>0</v>
      </c>
      <c r="HJ35" s="19">
        <v>0</v>
      </c>
      <c r="HK35" s="19">
        <v>0</v>
      </c>
      <c r="HL35" s="19">
        <v>0</v>
      </c>
      <c r="HM35" s="19">
        <v>0</v>
      </c>
      <c r="HN35" s="19">
        <v>3</v>
      </c>
      <c r="HO35" s="19">
        <v>0</v>
      </c>
      <c r="HP35" s="19">
        <v>0</v>
      </c>
      <c r="HQ35" s="19">
        <v>0</v>
      </c>
      <c r="HR35" s="19">
        <v>0</v>
      </c>
      <c r="HS35" s="19">
        <v>0</v>
      </c>
      <c r="HT35" s="19">
        <v>10</v>
      </c>
      <c r="HU35" s="19">
        <v>0</v>
      </c>
      <c r="HV35" s="19">
        <v>0</v>
      </c>
      <c r="HW35" s="19">
        <v>0</v>
      </c>
      <c r="HX35" s="30">
        <f t="shared" si="6"/>
        <v>13</v>
      </c>
      <c r="HY35" s="31"/>
      <c r="HZ35" s="32">
        <v>5</v>
      </c>
      <c r="IA35" s="34">
        <v>0</v>
      </c>
      <c r="IB35" s="34">
        <v>0</v>
      </c>
      <c r="IC35" s="32">
        <v>5</v>
      </c>
      <c r="ID35" s="34">
        <v>0</v>
      </c>
      <c r="IE35" s="32">
        <v>9</v>
      </c>
      <c r="IF35" s="34">
        <v>0</v>
      </c>
      <c r="IG35" s="206">
        <f>SUM([1]Hoja1!$D$1363:$D$1364)</f>
        <v>17</v>
      </c>
      <c r="IH35" s="206"/>
      <c r="II35" s="33">
        <f t="shared" si="14"/>
        <v>36</v>
      </c>
    </row>
    <row r="36" spans="1:243" ht="30" customHeight="1" x14ac:dyDescent="0.25">
      <c r="A36" s="17" t="s">
        <v>257</v>
      </c>
      <c r="B36" s="18" t="s">
        <v>253</v>
      </c>
      <c r="C36" s="18">
        <v>4</v>
      </c>
      <c r="D36" s="19">
        <v>1</v>
      </c>
      <c r="E36" s="18">
        <v>2</v>
      </c>
      <c r="F36" s="19">
        <v>0</v>
      </c>
      <c r="G36" s="18">
        <v>6</v>
      </c>
      <c r="H36" s="19">
        <v>2</v>
      </c>
      <c r="I36" s="18">
        <v>0</v>
      </c>
      <c r="J36" s="18">
        <v>0</v>
      </c>
      <c r="K36" s="20">
        <f t="shared" si="0"/>
        <v>12</v>
      </c>
      <c r="L36" s="20">
        <f t="shared" si="0"/>
        <v>3</v>
      </c>
      <c r="M36" s="21">
        <f t="shared" si="1"/>
        <v>15</v>
      </c>
      <c r="N36" s="36">
        <v>0</v>
      </c>
      <c r="O36" s="18">
        <v>0</v>
      </c>
      <c r="P36" s="36">
        <v>0</v>
      </c>
      <c r="Q36" s="18">
        <v>0</v>
      </c>
      <c r="R36" s="18">
        <v>0</v>
      </c>
      <c r="S36" s="23">
        <v>0</v>
      </c>
      <c r="T36" s="36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  <c r="Z36" s="18">
        <v>0</v>
      </c>
      <c r="AA36" s="22">
        <v>0</v>
      </c>
      <c r="AB36" s="18">
        <v>0</v>
      </c>
      <c r="AC36" s="18">
        <v>0</v>
      </c>
      <c r="AD36" s="36">
        <v>0</v>
      </c>
      <c r="AE36" s="18">
        <v>0</v>
      </c>
      <c r="AF36" s="20">
        <f t="shared" si="2"/>
        <v>0</v>
      </c>
      <c r="AG36" s="20">
        <f t="shared" si="2"/>
        <v>0</v>
      </c>
      <c r="AH36" s="26">
        <f t="shared" si="3"/>
        <v>0</v>
      </c>
      <c r="AI36" s="27">
        <v>0</v>
      </c>
      <c r="AJ36" s="27">
        <v>0</v>
      </c>
      <c r="AK36" s="27">
        <v>0</v>
      </c>
      <c r="AL36" s="27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19">
        <v>0</v>
      </c>
      <c r="AY36" s="19">
        <v>0</v>
      </c>
      <c r="AZ36" s="19">
        <v>0</v>
      </c>
      <c r="BA36" s="19"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v>0</v>
      </c>
      <c r="BH36" s="19">
        <v>0</v>
      </c>
      <c r="BI36" s="19">
        <v>0</v>
      </c>
      <c r="BJ36" s="19">
        <v>0</v>
      </c>
      <c r="BK36" s="19">
        <v>0</v>
      </c>
      <c r="BL36" s="19">
        <v>0</v>
      </c>
      <c r="BM36" s="19">
        <v>0</v>
      </c>
      <c r="BN36" s="19">
        <v>0</v>
      </c>
      <c r="BO36" s="19">
        <v>0</v>
      </c>
      <c r="BP36" s="19">
        <v>0</v>
      </c>
      <c r="BQ36" s="19">
        <v>0</v>
      </c>
      <c r="BR36" s="19">
        <v>0</v>
      </c>
      <c r="BS36" s="19">
        <v>0</v>
      </c>
      <c r="BT36" s="19">
        <v>0</v>
      </c>
      <c r="BU36" s="19"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v>0</v>
      </c>
      <c r="CD36" s="19">
        <v>0</v>
      </c>
      <c r="CE36" s="19">
        <v>0</v>
      </c>
      <c r="CF36" s="19">
        <v>0</v>
      </c>
      <c r="CG36" s="28">
        <f t="shared" si="12"/>
        <v>0</v>
      </c>
      <c r="CH36" s="29">
        <f t="shared" si="13"/>
        <v>0</v>
      </c>
      <c r="CI36" s="19">
        <v>0</v>
      </c>
      <c r="CJ36" s="19">
        <v>0</v>
      </c>
      <c r="CK36" s="19">
        <v>0</v>
      </c>
      <c r="CL36" s="19">
        <v>0</v>
      </c>
      <c r="CM36" s="19">
        <v>0</v>
      </c>
      <c r="CN36" s="19">
        <v>0</v>
      </c>
      <c r="CO36" s="19">
        <v>0</v>
      </c>
      <c r="CP36" s="19">
        <v>0</v>
      </c>
      <c r="CQ36" s="19">
        <v>0</v>
      </c>
      <c r="CR36" s="19">
        <v>0</v>
      </c>
      <c r="CS36" s="19">
        <v>0</v>
      </c>
      <c r="CT36" s="19">
        <v>0</v>
      </c>
      <c r="CU36" s="19">
        <v>0</v>
      </c>
      <c r="CV36" s="19">
        <v>0</v>
      </c>
      <c r="CW36" s="19">
        <v>0</v>
      </c>
      <c r="CX36" s="19">
        <v>0</v>
      </c>
      <c r="CY36" s="19">
        <v>0</v>
      </c>
      <c r="CZ36" s="19">
        <v>0</v>
      </c>
      <c r="DA36" s="19">
        <v>0</v>
      </c>
      <c r="DB36" s="19">
        <v>0</v>
      </c>
      <c r="DC36" s="19">
        <v>0</v>
      </c>
      <c r="DD36" s="19">
        <v>0</v>
      </c>
      <c r="DE36" s="19">
        <v>0</v>
      </c>
      <c r="DF36" s="19">
        <v>0</v>
      </c>
      <c r="DG36" s="19">
        <v>0</v>
      </c>
      <c r="DH36" s="19">
        <v>1</v>
      </c>
      <c r="DI36" s="19">
        <v>0</v>
      </c>
      <c r="DJ36" s="19">
        <v>0</v>
      </c>
      <c r="DK36" s="19">
        <v>0</v>
      </c>
      <c r="DL36" s="19">
        <v>0</v>
      </c>
      <c r="DM36" s="19">
        <v>0</v>
      </c>
      <c r="DN36" s="19">
        <v>0</v>
      </c>
      <c r="DO36" s="19">
        <v>0</v>
      </c>
      <c r="DP36" s="19">
        <v>0</v>
      </c>
      <c r="DQ36" s="19">
        <v>0</v>
      </c>
      <c r="DR36" s="19">
        <v>0</v>
      </c>
      <c r="DS36" s="19">
        <v>0</v>
      </c>
      <c r="DT36" s="19">
        <v>0</v>
      </c>
      <c r="DU36" s="19">
        <v>0</v>
      </c>
      <c r="DV36" s="19">
        <v>0</v>
      </c>
      <c r="DW36" s="19">
        <v>0</v>
      </c>
      <c r="DX36" s="19">
        <v>0</v>
      </c>
      <c r="DY36" s="19">
        <v>0</v>
      </c>
      <c r="DZ36" s="19">
        <v>0</v>
      </c>
      <c r="EA36" s="19">
        <v>38</v>
      </c>
      <c r="EB36" s="19">
        <v>0</v>
      </c>
      <c r="EC36" s="19">
        <v>0</v>
      </c>
      <c r="ED36" s="19">
        <v>0</v>
      </c>
      <c r="EE36" s="19">
        <v>0</v>
      </c>
      <c r="EF36" s="19">
        <v>0</v>
      </c>
      <c r="EG36" s="19">
        <v>0</v>
      </c>
      <c r="EH36" s="19">
        <v>0</v>
      </c>
      <c r="EI36" s="19">
        <v>0</v>
      </c>
      <c r="EJ36" s="19">
        <v>0</v>
      </c>
      <c r="EK36" s="19">
        <v>0</v>
      </c>
      <c r="EL36" s="19">
        <v>0</v>
      </c>
      <c r="EM36" s="19">
        <v>0</v>
      </c>
      <c r="EN36" s="19">
        <v>0</v>
      </c>
      <c r="EO36" s="27">
        <v>0</v>
      </c>
      <c r="EP36" s="19">
        <v>0</v>
      </c>
      <c r="EQ36" s="19">
        <v>0</v>
      </c>
      <c r="ER36" s="19">
        <v>0</v>
      </c>
      <c r="ES36" s="29">
        <f t="shared" si="7"/>
        <v>39</v>
      </c>
      <c r="ET36" s="29">
        <f t="shared" si="8"/>
        <v>0</v>
      </c>
      <c r="EU36" s="26">
        <f t="shared" si="10"/>
        <v>39</v>
      </c>
      <c r="EV36" s="19">
        <v>0</v>
      </c>
      <c r="EW36" s="19">
        <v>0</v>
      </c>
      <c r="EX36" s="19">
        <v>0</v>
      </c>
      <c r="EY36" s="19">
        <v>0</v>
      </c>
      <c r="EZ36" s="19">
        <v>0</v>
      </c>
      <c r="FA36" s="19">
        <v>0</v>
      </c>
      <c r="FB36" s="19">
        <v>0</v>
      </c>
      <c r="FC36" s="19">
        <v>0</v>
      </c>
      <c r="FD36" s="19">
        <v>0</v>
      </c>
      <c r="FE36" s="19">
        <v>0</v>
      </c>
      <c r="FF36" s="19">
        <v>0</v>
      </c>
      <c r="FG36" s="19">
        <v>0</v>
      </c>
      <c r="FH36" s="19">
        <v>0</v>
      </c>
      <c r="FI36" s="19">
        <v>0</v>
      </c>
      <c r="FJ36" s="19">
        <v>0</v>
      </c>
      <c r="FK36" s="19">
        <v>0</v>
      </c>
      <c r="FL36" s="19">
        <v>0</v>
      </c>
      <c r="FM36" s="19">
        <v>0</v>
      </c>
      <c r="FN36" s="19">
        <v>0</v>
      </c>
      <c r="FO36" s="19">
        <v>0</v>
      </c>
      <c r="FP36" s="19">
        <v>0</v>
      </c>
      <c r="FQ36" s="19">
        <v>0</v>
      </c>
      <c r="FR36" s="19">
        <v>0</v>
      </c>
      <c r="FS36" s="19">
        <v>0</v>
      </c>
      <c r="FT36" s="19">
        <v>0</v>
      </c>
      <c r="FU36" s="19">
        <v>0</v>
      </c>
      <c r="FV36" s="19">
        <v>0</v>
      </c>
      <c r="FW36" s="19">
        <v>0</v>
      </c>
      <c r="FX36" s="19">
        <v>0</v>
      </c>
      <c r="FY36" s="19">
        <v>0</v>
      </c>
      <c r="FZ36" s="19">
        <v>0</v>
      </c>
      <c r="GA36" s="19">
        <v>0</v>
      </c>
      <c r="GB36" s="19">
        <v>0</v>
      </c>
      <c r="GC36" s="19">
        <v>0</v>
      </c>
      <c r="GD36" s="19">
        <v>0</v>
      </c>
      <c r="GE36" s="19">
        <v>0</v>
      </c>
      <c r="GF36" s="19">
        <v>0</v>
      </c>
      <c r="GG36" s="19">
        <v>0</v>
      </c>
      <c r="GH36" s="19">
        <v>0</v>
      </c>
      <c r="GI36" s="19">
        <v>0</v>
      </c>
      <c r="GJ36" s="19">
        <v>0</v>
      </c>
      <c r="GK36" s="19">
        <v>0</v>
      </c>
      <c r="GL36" s="19">
        <v>0</v>
      </c>
      <c r="GM36" s="19">
        <v>0</v>
      </c>
      <c r="GN36" s="19">
        <v>0</v>
      </c>
      <c r="GO36" s="19">
        <v>0</v>
      </c>
      <c r="GP36" s="19">
        <v>0</v>
      </c>
      <c r="GQ36" s="19">
        <v>0</v>
      </c>
      <c r="GR36" s="19">
        <v>0</v>
      </c>
      <c r="GS36" s="19">
        <v>0</v>
      </c>
      <c r="GT36" s="19">
        <v>0</v>
      </c>
      <c r="GU36" s="19">
        <v>0</v>
      </c>
      <c r="GV36" s="19">
        <v>0</v>
      </c>
      <c r="GW36" s="19">
        <v>0</v>
      </c>
      <c r="GX36" s="19">
        <v>0</v>
      </c>
      <c r="GY36" s="19">
        <v>0</v>
      </c>
      <c r="GZ36" s="19">
        <v>0</v>
      </c>
      <c r="HA36" s="19">
        <v>0</v>
      </c>
      <c r="HB36" s="19">
        <v>0</v>
      </c>
      <c r="HC36" s="19">
        <v>0</v>
      </c>
      <c r="HD36" s="19">
        <v>0</v>
      </c>
      <c r="HE36" s="19">
        <v>0</v>
      </c>
      <c r="HF36" s="19">
        <v>0</v>
      </c>
      <c r="HG36" s="19">
        <v>0</v>
      </c>
      <c r="HH36" s="19">
        <v>0</v>
      </c>
      <c r="HI36" s="19">
        <v>0</v>
      </c>
      <c r="HJ36" s="19">
        <v>0</v>
      </c>
      <c r="HK36" s="19">
        <v>0</v>
      </c>
      <c r="HL36" s="19">
        <v>0</v>
      </c>
      <c r="HM36" s="19">
        <v>0</v>
      </c>
      <c r="HN36" s="19">
        <v>0</v>
      </c>
      <c r="HO36" s="19">
        <v>0</v>
      </c>
      <c r="HP36" s="19">
        <v>0</v>
      </c>
      <c r="HQ36" s="19">
        <v>0</v>
      </c>
      <c r="HR36" s="19">
        <v>0</v>
      </c>
      <c r="HS36" s="19">
        <v>0</v>
      </c>
      <c r="HT36" s="19">
        <v>0</v>
      </c>
      <c r="HU36" s="19">
        <v>0</v>
      </c>
      <c r="HV36" s="19">
        <v>0</v>
      </c>
      <c r="HW36" s="19">
        <v>0</v>
      </c>
      <c r="HX36" s="30">
        <f t="shared" si="6"/>
        <v>0</v>
      </c>
      <c r="HY36" s="31"/>
      <c r="HZ36" s="34">
        <v>0</v>
      </c>
      <c r="IA36" s="34">
        <v>0</v>
      </c>
      <c r="IB36" s="34">
        <v>0</v>
      </c>
      <c r="IC36" s="34">
        <v>0</v>
      </c>
      <c r="ID36" s="34">
        <v>0</v>
      </c>
      <c r="IE36" s="34">
        <v>0</v>
      </c>
      <c r="IF36" s="34">
        <v>0</v>
      </c>
      <c r="IG36" s="206">
        <v>1</v>
      </c>
      <c r="IH36" s="206"/>
      <c r="II36" s="33">
        <f t="shared" si="14"/>
        <v>1</v>
      </c>
    </row>
    <row r="37" spans="1:243" ht="30" customHeight="1" x14ac:dyDescent="0.25">
      <c r="A37" s="17" t="s">
        <v>258</v>
      </c>
      <c r="B37" s="18" t="s">
        <v>253</v>
      </c>
      <c r="C37" s="18">
        <v>0</v>
      </c>
      <c r="D37" s="19">
        <v>0</v>
      </c>
      <c r="E37" s="18">
        <v>0</v>
      </c>
      <c r="F37" s="19">
        <v>0</v>
      </c>
      <c r="G37" s="18">
        <v>0</v>
      </c>
      <c r="H37" s="19">
        <v>0</v>
      </c>
      <c r="I37" s="18">
        <v>1</v>
      </c>
      <c r="J37" s="18">
        <v>0</v>
      </c>
      <c r="K37" s="20">
        <f t="shared" si="0"/>
        <v>1</v>
      </c>
      <c r="L37" s="20">
        <f t="shared" si="0"/>
        <v>0</v>
      </c>
      <c r="M37" s="21">
        <f t="shared" si="1"/>
        <v>1</v>
      </c>
      <c r="N37" s="36">
        <v>0</v>
      </c>
      <c r="O37" s="18">
        <v>0</v>
      </c>
      <c r="P37" s="36">
        <v>0</v>
      </c>
      <c r="Q37" s="18">
        <v>0</v>
      </c>
      <c r="R37" s="18">
        <v>0</v>
      </c>
      <c r="S37" s="23">
        <v>0</v>
      </c>
      <c r="T37" s="36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  <c r="Z37" s="18">
        <v>0</v>
      </c>
      <c r="AA37" s="22">
        <v>0</v>
      </c>
      <c r="AB37" s="18">
        <v>0</v>
      </c>
      <c r="AC37" s="18">
        <v>0</v>
      </c>
      <c r="AD37" s="36">
        <v>0</v>
      </c>
      <c r="AE37" s="18">
        <v>0</v>
      </c>
      <c r="AF37" s="20">
        <f t="shared" si="2"/>
        <v>0</v>
      </c>
      <c r="AG37" s="20">
        <f t="shared" si="2"/>
        <v>0</v>
      </c>
      <c r="AH37" s="26">
        <f t="shared" si="3"/>
        <v>0</v>
      </c>
      <c r="AI37" s="27">
        <v>0</v>
      </c>
      <c r="AJ37" s="27">
        <v>0</v>
      </c>
      <c r="AK37" s="27">
        <v>0</v>
      </c>
      <c r="AL37" s="27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19">
        <v>0</v>
      </c>
      <c r="AY37" s="19">
        <v>0</v>
      </c>
      <c r="AZ37" s="19">
        <v>0</v>
      </c>
      <c r="BA37" s="19"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v>0</v>
      </c>
      <c r="BH37" s="19">
        <v>0</v>
      </c>
      <c r="BI37" s="19">
        <v>0</v>
      </c>
      <c r="BJ37" s="19">
        <v>0</v>
      </c>
      <c r="BK37" s="19">
        <v>0</v>
      </c>
      <c r="BL37" s="19">
        <v>0</v>
      </c>
      <c r="BM37" s="19">
        <v>0</v>
      </c>
      <c r="BN37" s="19">
        <v>0</v>
      </c>
      <c r="BO37" s="19">
        <v>0</v>
      </c>
      <c r="BP37" s="19">
        <v>0</v>
      </c>
      <c r="BQ37" s="19">
        <v>0</v>
      </c>
      <c r="BR37" s="19">
        <v>0</v>
      </c>
      <c r="BS37" s="19">
        <v>0</v>
      </c>
      <c r="BT37" s="19">
        <v>0</v>
      </c>
      <c r="BU37" s="19"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v>0</v>
      </c>
      <c r="CD37" s="19">
        <v>0</v>
      </c>
      <c r="CE37" s="19">
        <v>0</v>
      </c>
      <c r="CF37" s="19">
        <v>0</v>
      </c>
      <c r="CG37" s="28">
        <f t="shared" si="12"/>
        <v>0</v>
      </c>
      <c r="CH37" s="29">
        <f t="shared" si="13"/>
        <v>0</v>
      </c>
      <c r="CI37" s="19">
        <v>0</v>
      </c>
      <c r="CJ37" s="19">
        <v>0</v>
      </c>
      <c r="CK37" s="19">
        <v>0</v>
      </c>
      <c r="CL37" s="19">
        <v>0</v>
      </c>
      <c r="CM37" s="19">
        <v>0</v>
      </c>
      <c r="CN37" s="19">
        <v>0</v>
      </c>
      <c r="CO37" s="19">
        <v>0</v>
      </c>
      <c r="CP37" s="19">
        <v>0</v>
      </c>
      <c r="CQ37" s="19">
        <v>0</v>
      </c>
      <c r="CR37" s="19">
        <v>0</v>
      </c>
      <c r="CS37" s="19">
        <v>0</v>
      </c>
      <c r="CT37" s="19">
        <v>0</v>
      </c>
      <c r="CU37" s="19">
        <v>0</v>
      </c>
      <c r="CV37" s="19">
        <v>0</v>
      </c>
      <c r="CW37" s="19">
        <v>0</v>
      </c>
      <c r="CX37" s="19">
        <v>0</v>
      </c>
      <c r="CY37" s="19">
        <v>0</v>
      </c>
      <c r="CZ37" s="19">
        <v>0</v>
      </c>
      <c r="DA37" s="19">
        <v>0</v>
      </c>
      <c r="DB37" s="19">
        <v>0</v>
      </c>
      <c r="DC37" s="19">
        <v>0</v>
      </c>
      <c r="DD37" s="19">
        <v>0</v>
      </c>
      <c r="DE37" s="19">
        <v>0</v>
      </c>
      <c r="DF37" s="19">
        <v>0</v>
      </c>
      <c r="DG37" s="19">
        <v>0</v>
      </c>
      <c r="DH37" s="19">
        <v>0</v>
      </c>
      <c r="DI37" s="19">
        <v>0</v>
      </c>
      <c r="DJ37" s="19">
        <v>0</v>
      </c>
      <c r="DK37" s="19">
        <v>0</v>
      </c>
      <c r="DL37" s="19">
        <v>0</v>
      </c>
      <c r="DM37" s="19">
        <v>0</v>
      </c>
      <c r="DN37" s="19">
        <v>0</v>
      </c>
      <c r="DO37" s="19">
        <v>0</v>
      </c>
      <c r="DP37" s="19">
        <v>0</v>
      </c>
      <c r="DQ37" s="19">
        <v>0</v>
      </c>
      <c r="DR37" s="19">
        <v>0</v>
      </c>
      <c r="DS37" s="19">
        <v>0</v>
      </c>
      <c r="DT37" s="19">
        <v>0</v>
      </c>
      <c r="DU37" s="19">
        <v>0</v>
      </c>
      <c r="DV37" s="19">
        <v>0</v>
      </c>
      <c r="DW37" s="19">
        <v>0</v>
      </c>
      <c r="DX37" s="19">
        <v>0</v>
      </c>
      <c r="DY37" s="19">
        <v>0</v>
      </c>
      <c r="DZ37" s="19">
        <v>0</v>
      </c>
      <c r="EA37" s="19">
        <v>0</v>
      </c>
      <c r="EB37" s="19">
        <v>0</v>
      </c>
      <c r="EC37" s="19">
        <v>0</v>
      </c>
      <c r="ED37" s="19">
        <v>0</v>
      </c>
      <c r="EE37" s="19">
        <v>0</v>
      </c>
      <c r="EF37" s="19">
        <v>0</v>
      </c>
      <c r="EG37" s="19">
        <v>0</v>
      </c>
      <c r="EH37" s="19">
        <v>0</v>
      </c>
      <c r="EI37" s="19">
        <v>0</v>
      </c>
      <c r="EJ37" s="19">
        <v>0</v>
      </c>
      <c r="EK37" s="19">
        <v>0</v>
      </c>
      <c r="EL37" s="19">
        <v>0</v>
      </c>
      <c r="EM37" s="19">
        <v>0</v>
      </c>
      <c r="EN37" s="19">
        <v>0</v>
      </c>
      <c r="EO37" s="27">
        <v>0</v>
      </c>
      <c r="EP37" s="19">
        <v>0</v>
      </c>
      <c r="EQ37" s="19">
        <v>0</v>
      </c>
      <c r="ER37" s="19">
        <v>0</v>
      </c>
      <c r="ES37" s="29">
        <f t="shared" si="7"/>
        <v>0</v>
      </c>
      <c r="ET37" s="29">
        <f t="shared" si="8"/>
        <v>0</v>
      </c>
      <c r="EU37" s="26">
        <f t="shared" si="10"/>
        <v>0</v>
      </c>
      <c r="EV37" s="19">
        <v>0</v>
      </c>
      <c r="EW37" s="19">
        <v>0</v>
      </c>
      <c r="EX37" s="19">
        <v>0</v>
      </c>
      <c r="EY37" s="19">
        <v>0</v>
      </c>
      <c r="EZ37" s="19">
        <v>0</v>
      </c>
      <c r="FA37" s="19">
        <v>0</v>
      </c>
      <c r="FB37" s="19">
        <v>0</v>
      </c>
      <c r="FC37" s="19">
        <v>0</v>
      </c>
      <c r="FD37" s="19">
        <v>0</v>
      </c>
      <c r="FE37" s="19">
        <v>0</v>
      </c>
      <c r="FF37" s="19">
        <v>0</v>
      </c>
      <c r="FG37" s="19">
        <v>0</v>
      </c>
      <c r="FH37" s="19">
        <v>0</v>
      </c>
      <c r="FI37" s="19">
        <v>0</v>
      </c>
      <c r="FJ37" s="19">
        <v>0</v>
      </c>
      <c r="FK37" s="19">
        <v>0</v>
      </c>
      <c r="FL37" s="19">
        <v>0</v>
      </c>
      <c r="FM37" s="19">
        <v>0</v>
      </c>
      <c r="FN37" s="19">
        <v>0</v>
      </c>
      <c r="FO37" s="19">
        <v>0</v>
      </c>
      <c r="FP37" s="19">
        <v>0</v>
      </c>
      <c r="FQ37" s="19">
        <v>0</v>
      </c>
      <c r="FR37" s="19">
        <v>0</v>
      </c>
      <c r="FS37" s="19">
        <v>0</v>
      </c>
      <c r="FT37" s="19">
        <v>0</v>
      </c>
      <c r="FU37" s="19">
        <v>0</v>
      </c>
      <c r="FV37" s="19">
        <v>0</v>
      </c>
      <c r="FW37" s="19">
        <v>0</v>
      </c>
      <c r="FX37" s="19">
        <v>0</v>
      </c>
      <c r="FY37" s="19">
        <v>0</v>
      </c>
      <c r="FZ37" s="19">
        <v>0</v>
      </c>
      <c r="GA37" s="19">
        <v>0</v>
      </c>
      <c r="GB37" s="19">
        <v>0</v>
      </c>
      <c r="GC37" s="19">
        <v>0</v>
      </c>
      <c r="GD37" s="19">
        <v>0</v>
      </c>
      <c r="GE37" s="19">
        <v>0</v>
      </c>
      <c r="GF37" s="19">
        <v>0</v>
      </c>
      <c r="GG37" s="19">
        <v>0</v>
      </c>
      <c r="GH37" s="19">
        <v>0</v>
      </c>
      <c r="GI37" s="19">
        <v>0</v>
      </c>
      <c r="GJ37" s="19">
        <v>0</v>
      </c>
      <c r="GK37" s="19">
        <v>0</v>
      </c>
      <c r="GL37" s="19">
        <v>0</v>
      </c>
      <c r="GM37" s="19">
        <v>0</v>
      </c>
      <c r="GN37" s="19">
        <v>0</v>
      </c>
      <c r="GO37" s="19">
        <v>0</v>
      </c>
      <c r="GP37" s="19">
        <v>0</v>
      </c>
      <c r="GQ37" s="19">
        <v>0</v>
      </c>
      <c r="GR37" s="19">
        <v>0</v>
      </c>
      <c r="GS37" s="19">
        <v>0</v>
      </c>
      <c r="GT37" s="19">
        <v>0</v>
      </c>
      <c r="GU37" s="19">
        <v>0</v>
      </c>
      <c r="GV37" s="19">
        <v>0</v>
      </c>
      <c r="GW37" s="19">
        <v>0</v>
      </c>
      <c r="GX37" s="19">
        <v>0</v>
      </c>
      <c r="GY37" s="19">
        <v>0</v>
      </c>
      <c r="GZ37" s="19">
        <v>0</v>
      </c>
      <c r="HA37" s="19">
        <v>0</v>
      </c>
      <c r="HB37" s="19">
        <v>0</v>
      </c>
      <c r="HC37" s="19">
        <v>0</v>
      </c>
      <c r="HD37" s="19">
        <v>0</v>
      </c>
      <c r="HE37" s="19">
        <v>0</v>
      </c>
      <c r="HF37" s="19">
        <v>0</v>
      </c>
      <c r="HG37" s="19">
        <v>0</v>
      </c>
      <c r="HH37" s="19">
        <v>0</v>
      </c>
      <c r="HI37" s="19">
        <v>0</v>
      </c>
      <c r="HJ37" s="19">
        <v>0</v>
      </c>
      <c r="HK37" s="19">
        <v>0</v>
      </c>
      <c r="HL37" s="19">
        <v>0</v>
      </c>
      <c r="HM37" s="19">
        <v>0</v>
      </c>
      <c r="HN37" s="19">
        <v>0</v>
      </c>
      <c r="HO37" s="19">
        <v>0</v>
      </c>
      <c r="HP37" s="19">
        <v>0</v>
      </c>
      <c r="HQ37" s="19">
        <v>0</v>
      </c>
      <c r="HR37" s="19">
        <v>0</v>
      </c>
      <c r="HS37" s="19">
        <v>0</v>
      </c>
      <c r="HT37" s="19">
        <v>0</v>
      </c>
      <c r="HU37" s="19">
        <v>0</v>
      </c>
      <c r="HV37" s="19">
        <v>0</v>
      </c>
      <c r="HW37" s="19">
        <v>0</v>
      </c>
      <c r="HX37" s="30">
        <f t="shared" si="6"/>
        <v>0</v>
      </c>
      <c r="HY37" s="31"/>
      <c r="HZ37" s="34">
        <v>0</v>
      </c>
      <c r="IA37" s="34">
        <v>0</v>
      </c>
      <c r="IB37" s="34">
        <v>0</v>
      </c>
      <c r="IC37" s="34">
        <v>0</v>
      </c>
      <c r="ID37" s="34">
        <v>0</v>
      </c>
      <c r="IE37" s="34">
        <v>0</v>
      </c>
      <c r="IF37" s="34">
        <v>0</v>
      </c>
      <c r="IG37" s="206">
        <v>0</v>
      </c>
      <c r="IH37" s="206"/>
      <c r="II37" s="33">
        <f t="shared" si="14"/>
        <v>0</v>
      </c>
    </row>
    <row r="38" spans="1:243" ht="30" customHeight="1" x14ac:dyDescent="0.25">
      <c r="A38" s="35" t="s">
        <v>259</v>
      </c>
      <c r="B38" s="18" t="s">
        <v>253</v>
      </c>
      <c r="C38" s="36">
        <v>0</v>
      </c>
      <c r="D38" s="19">
        <v>0</v>
      </c>
      <c r="E38" s="36">
        <v>0</v>
      </c>
      <c r="F38" s="19">
        <v>0</v>
      </c>
      <c r="G38" s="36">
        <v>0</v>
      </c>
      <c r="H38" s="19">
        <v>0</v>
      </c>
      <c r="I38" s="36">
        <v>0</v>
      </c>
      <c r="J38" s="18">
        <v>0</v>
      </c>
      <c r="K38" s="20">
        <f t="shared" si="0"/>
        <v>0</v>
      </c>
      <c r="L38" s="20">
        <f t="shared" si="0"/>
        <v>0</v>
      </c>
      <c r="M38" s="21">
        <f t="shared" si="1"/>
        <v>0</v>
      </c>
      <c r="N38" s="36">
        <v>0</v>
      </c>
      <c r="O38" s="18">
        <v>0</v>
      </c>
      <c r="P38" s="36">
        <v>0</v>
      </c>
      <c r="Q38" s="18">
        <v>0</v>
      </c>
      <c r="R38" s="36">
        <v>0</v>
      </c>
      <c r="S38" s="23">
        <v>0</v>
      </c>
      <c r="T38" s="36">
        <v>0</v>
      </c>
      <c r="U38" s="18">
        <v>0</v>
      </c>
      <c r="V38" s="18">
        <v>0</v>
      </c>
      <c r="W38" s="18">
        <v>0</v>
      </c>
      <c r="X38" s="36">
        <v>3</v>
      </c>
      <c r="Y38" s="18">
        <v>0</v>
      </c>
      <c r="Z38" s="18">
        <v>0</v>
      </c>
      <c r="AA38" s="22">
        <v>0</v>
      </c>
      <c r="AB38" s="18">
        <v>0</v>
      </c>
      <c r="AC38" s="18">
        <v>0</v>
      </c>
      <c r="AD38" s="36">
        <v>0</v>
      </c>
      <c r="AE38" s="18">
        <v>0</v>
      </c>
      <c r="AF38" s="20">
        <f t="shared" si="2"/>
        <v>3</v>
      </c>
      <c r="AG38" s="20">
        <f t="shared" si="2"/>
        <v>0</v>
      </c>
      <c r="AH38" s="26">
        <f t="shared" si="3"/>
        <v>3</v>
      </c>
      <c r="AI38" s="27">
        <v>0</v>
      </c>
      <c r="AJ38" s="27">
        <v>0</v>
      </c>
      <c r="AK38" s="27">
        <v>0</v>
      </c>
      <c r="AL38" s="27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19">
        <v>0</v>
      </c>
      <c r="AY38" s="19">
        <v>0</v>
      </c>
      <c r="AZ38" s="19">
        <v>0</v>
      </c>
      <c r="BA38" s="19"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v>0</v>
      </c>
      <c r="BH38" s="19">
        <v>0</v>
      </c>
      <c r="BI38" s="19">
        <v>0</v>
      </c>
      <c r="BJ38" s="19">
        <v>0</v>
      </c>
      <c r="BK38" s="19">
        <v>0</v>
      </c>
      <c r="BL38" s="19">
        <v>0</v>
      </c>
      <c r="BM38" s="19">
        <v>0</v>
      </c>
      <c r="BN38" s="19">
        <v>0</v>
      </c>
      <c r="BO38" s="19">
        <v>0</v>
      </c>
      <c r="BP38" s="19">
        <v>0</v>
      </c>
      <c r="BQ38" s="19">
        <v>0</v>
      </c>
      <c r="BR38" s="19">
        <v>0</v>
      </c>
      <c r="BS38" s="19">
        <v>0</v>
      </c>
      <c r="BT38" s="19">
        <v>0</v>
      </c>
      <c r="BU38" s="19"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v>0</v>
      </c>
      <c r="CD38" s="19">
        <v>0</v>
      </c>
      <c r="CE38" s="19">
        <v>0</v>
      </c>
      <c r="CF38" s="19">
        <v>0</v>
      </c>
      <c r="CG38" s="28">
        <f t="shared" si="12"/>
        <v>0</v>
      </c>
      <c r="CH38" s="29">
        <f t="shared" si="13"/>
        <v>0</v>
      </c>
      <c r="CI38" s="19">
        <v>0</v>
      </c>
      <c r="CJ38" s="19">
        <v>0</v>
      </c>
      <c r="CK38" s="19">
        <v>0</v>
      </c>
      <c r="CL38" s="19">
        <v>0</v>
      </c>
      <c r="CM38" s="19">
        <v>0</v>
      </c>
      <c r="CN38" s="19">
        <v>0</v>
      </c>
      <c r="CO38" s="19">
        <v>0</v>
      </c>
      <c r="CP38" s="19">
        <v>0</v>
      </c>
      <c r="CQ38" s="19">
        <v>0</v>
      </c>
      <c r="CR38" s="19">
        <v>0</v>
      </c>
      <c r="CS38" s="19">
        <v>0</v>
      </c>
      <c r="CT38" s="27">
        <v>0</v>
      </c>
      <c r="CU38" s="19">
        <v>0</v>
      </c>
      <c r="CV38" s="19">
        <v>0</v>
      </c>
      <c r="CW38" s="19">
        <v>0</v>
      </c>
      <c r="CX38" s="27">
        <v>0</v>
      </c>
      <c r="CY38" s="19">
        <v>0</v>
      </c>
      <c r="CZ38" s="27">
        <v>0</v>
      </c>
      <c r="DA38" s="19">
        <v>0</v>
      </c>
      <c r="DB38" s="19">
        <v>0</v>
      </c>
      <c r="DC38" s="19">
        <v>0</v>
      </c>
      <c r="DD38" s="19">
        <v>0</v>
      </c>
      <c r="DE38" s="19">
        <v>0</v>
      </c>
      <c r="DF38" s="19">
        <v>0</v>
      </c>
      <c r="DG38" s="19">
        <v>0</v>
      </c>
      <c r="DH38" s="27">
        <v>0</v>
      </c>
      <c r="DI38" s="19">
        <v>0</v>
      </c>
      <c r="DJ38" s="19">
        <v>0</v>
      </c>
      <c r="DK38" s="19">
        <v>0</v>
      </c>
      <c r="DL38" s="19">
        <v>0</v>
      </c>
      <c r="DM38" s="19">
        <v>0</v>
      </c>
      <c r="DN38" s="19">
        <v>0</v>
      </c>
      <c r="DO38" s="19">
        <v>0</v>
      </c>
      <c r="DP38" s="19">
        <v>0</v>
      </c>
      <c r="DQ38" s="19">
        <v>0</v>
      </c>
      <c r="DR38" s="19">
        <v>0</v>
      </c>
      <c r="DS38" s="19">
        <v>0</v>
      </c>
      <c r="DT38" s="19">
        <v>0</v>
      </c>
      <c r="DU38" s="19">
        <v>0</v>
      </c>
      <c r="DV38" s="19">
        <v>0</v>
      </c>
      <c r="DW38" s="19">
        <v>0</v>
      </c>
      <c r="DX38" s="19">
        <v>0</v>
      </c>
      <c r="DY38" s="27">
        <v>0</v>
      </c>
      <c r="DZ38" s="19">
        <v>0</v>
      </c>
      <c r="EA38" s="19">
        <v>17</v>
      </c>
      <c r="EB38" s="19">
        <v>0</v>
      </c>
      <c r="EC38" s="27">
        <v>0</v>
      </c>
      <c r="ED38" s="19">
        <v>0</v>
      </c>
      <c r="EE38" s="27">
        <v>0</v>
      </c>
      <c r="EF38" s="19">
        <v>0</v>
      </c>
      <c r="EG38" s="27">
        <v>0</v>
      </c>
      <c r="EH38" s="19">
        <v>0</v>
      </c>
      <c r="EI38" s="19">
        <v>0</v>
      </c>
      <c r="EJ38" s="19">
        <v>0</v>
      </c>
      <c r="EK38" s="19">
        <v>0</v>
      </c>
      <c r="EL38" s="19">
        <v>0</v>
      </c>
      <c r="EM38" s="19">
        <v>0</v>
      </c>
      <c r="EN38" s="19">
        <v>0</v>
      </c>
      <c r="EO38" s="27">
        <v>0</v>
      </c>
      <c r="EP38" s="19">
        <v>0</v>
      </c>
      <c r="EQ38" s="19">
        <v>0</v>
      </c>
      <c r="ER38" s="19">
        <v>0</v>
      </c>
      <c r="ES38" s="29">
        <f t="shared" si="7"/>
        <v>17</v>
      </c>
      <c r="ET38" s="29">
        <f t="shared" si="8"/>
        <v>0</v>
      </c>
      <c r="EU38" s="26">
        <f>+SUM(ES38:ET38)</f>
        <v>17</v>
      </c>
      <c r="EV38" s="19">
        <v>0</v>
      </c>
      <c r="EW38" s="19">
        <v>0</v>
      </c>
      <c r="EX38" s="19">
        <v>0</v>
      </c>
      <c r="EY38" s="19">
        <v>0</v>
      </c>
      <c r="EZ38" s="19">
        <v>0</v>
      </c>
      <c r="FA38" s="19">
        <v>0</v>
      </c>
      <c r="FB38" s="19">
        <v>0</v>
      </c>
      <c r="FC38" s="19">
        <v>0</v>
      </c>
      <c r="FD38" s="19">
        <v>0</v>
      </c>
      <c r="FE38" s="19">
        <v>0</v>
      </c>
      <c r="FF38" s="19">
        <v>0</v>
      </c>
      <c r="FG38" s="19">
        <v>0</v>
      </c>
      <c r="FH38" s="19">
        <v>0</v>
      </c>
      <c r="FI38" s="19">
        <v>0</v>
      </c>
      <c r="FJ38" s="19">
        <v>0</v>
      </c>
      <c r="FK38" s="19">
        <v>0</v>
      </c>
      <c r="FL38" s="19">
        <v>0</v>
      </c>
      <c r="FM38" s="19">
        <v>0</v>
      </c>
      <c r="FN38" s="19">
        <v>0</v>
      </c>
      <c r="FO38" s="19">
        <v>0</v>
      </c>
      <c r="FP38" s="19">
        <v>0</v>
      </c>
      <c r="FQ38" s="19">
        <v>0</v>
      </c>
      <c r="FR38" s="19">
        <v>0</v>
      </c>
      <c r="FS38" s="19">
        <v>0</v>
      </c>
      <c r="FT38" s="19">
        <v>0</v>
      </c>
      <c r="FU38" s="19">
        <v>0</v>
      </c>
      <c r="FV38" s="19">
        <v>0</v>
      </c>
      <c r="FW38" s="19">
        <v>0</v>
      </c>
      <c r="FX38" s="19">
        <v>0</v>
      </c>
      <c r="FY38" s="19">
        <v>0</v>
      </c>
      <c r="FZ38" s="19">
        <v>0</v>
      </c>
      <c r="GA38" s="19">
        <v>0</v>
      </c>
      <c r="GB38" s="19">
        <v>0</v>
      </c>
      <c r="GC38" s="19">
        <v>0</v>
      </c>
      <c r="GD38" s="19">
        <v>0</v>
      </c>
      <c r="GE38" s="19">
        <v>0</v>
      </c>
      <c r="GF38" s="19">
        <v>0</v>
      </c>
      <c r="GG38" s="19">
        <v>0</v>
      </c>
      <c r="GH38" s="19">
        <v>0</v>
      </c>
      <c r="GI38" s="19">
        <v>0</v>
      </c>
      <c r="GJ38" s="19">
        <v>0</v>
      </c>
      <c r="GK38" s="19">
        <v>0</v>
      </c>
      <c r="GL38" s="19">
        <v>0</v>
      </c>
      <c r="GM38" s="19">
        <v>0</v>
      </c>
      <c r="GN38" s="19">
        <v>0</v>
      </c>
      <c r="GO38" s="19">
        <v>0</v>
      </c>
      <c r="GP38" s="19">
        <v>0</v>
      </c>
      <c r="GQ38" s="19">
        <v>0</v>
      </c>
      <c r="GR38" s="19">
        <v>0</v>
      </c>
      <c r="GS38" s="19">
        <v>0</v>
      </c>
      <c r="GT38" s="19">
        <v>0</v>
      </c>
      <c r="GU38" s="19">
        <v>0</v>
      </c>
      <c r="GV38" s="19">
        <v>0</v>
      </c>
      <c r="GW38" s="19">
        <v>0</v>
      </c>
      <c r="GX38" s="19">
        <v>0</v>
      </c>
      <c r="GY38" s="19">
        <v>0</v>
      </c>
      <c r="GZ38" s="19">
        <v>0</v>
      </c>
      <c r="HA38" s="19">
        <v>0</v>
      </c>
      <c r="HB38" s="19">
        <v>0</v>
      </c>
      <c r="HC38" s="19">
        <v>0</v>
      </c>
      <c r="HD38" s="19">
        <v>0</v>
      </c>
      <c r="HE38" s="19">
        <v>0</v>
      </c>
      <c r="HF38" s="19">
        <v>0</v>
      </c>
      <c r="HG38" s="19">
        <v>0</v>
      </c>
      <c r="HH38" s="19">
        <v>0</v>
      </c>
      <c r="HI38" s="19">
        <v>0</v>
      </c>
      <c r="HJ38" s="19">
        <v>0</v>
      </c>
      <c r="HK38" s="19">
        <v>0</v>
      </c>
      <c r="HL38" s="19">
        <v>0</v>
      </c>
      <c r="HM38" s="19">
        <v>0</v>
      </c>
      <c r="HN38" s="19">
        <v>0</v>
      </c>
      <c r="HO38" s="19">
        <v>0</v>
      </c>
      <c r="HP38" s="19">
        <v>0</v>
      </c>
      <c r="HQ38" s="19">
        <v>0</v>
      </c>
      <c r="HR38" s="19">
        <v>0</v>
      </c>
      <c r="HS38" s="19">
        <v>0</v>
      </c>
      <c r="HT38" s="19">
        <v>0</v>
      </c>
      <c r="HU38" s="19">
        <v>0</v>
      </c>
      <c r="HV38" s="19">
        <v>0</v>
      </c>
      <c r="HW38" s="19">
        <v>0</v>
      </c>
      <c r="HX38" s="30">
        <f t="shared" si="6"/>
        <v>0</v>
      </c>
      <c r="HY38" s="31"/>
      <c r="HZ38" s="34">
        <v>0</v>
      </c>
      <c r="IA38" s="34">
        <v>0</v>
      </c>
      <c r="IB38" s="34">
        <v>0</v>
      </c>
      <c r="IC38" s="34">
        <v>0</v>
      </c>
      <c r="ID38" s="34">
        <v>0</v>
      </c>
      <c r="IE38" s="34">
        <v>0</v>
      </c>
      <c r="IF38" s="34">
        <v>0</v>
      </c>
      <c r="IG38" s="206">
        <v>0</v>
      </c>
      <c r="IH38" s="206"/>
      <c r="II38" s="33">
        <f t="shared" si="14"/>
        <v>0</v>
      </c>
    </row>
    <row r="39" spans="1:243" ht="30" customHeight="1" x14ac:dyDescent="0.25">
      <c r="A39" s="17" t="s">
        <v>260</v>
      </c>
      <c r="B39" s="18" t="s">
        <v>253</v>
      </c>
      <c r="C39" s="36">
        <v>5</v>
      </c>
      <c r="D39" s="19">
        <v>0</v>
      </c>
      <c r="E39" s="36">
        <v>4</v>
      </c>
      <c r="F39" s="19">
        <v>0</v>
      </c>
      <c r="G39" s="36">
        <v>0</v>
      </c>
      <c r="H39" s="19">
        <v>0</v>
      </c>
      <c r="I39" s="36">
        <v>4</v>
      </c>
      <c r="J39" s="18">
        <v>0</v>
      </c>
      <c r="K39" s="20">
        <f t="shared" si="0"/>
        <v>13</v>
      </c>
      <c r="L39" s="20">
        <f t="shared" si="0"/>
        <v>0</v>
      </c>
      <c r="M39" s="21">
        <f t="shared" si="1"/>
        <v>13</v>
      </c>
      <c r="N39" s="36">
        <v>0</v>
      </c>
      <c r="O39" s="18">
        <v>0</v>
      </c>
      <c r="P39" s="36">
        <v>0</v>
      </c>
      <c r="Q39" s="18">
        <v>0</v>
      </c>
      <c r="R39" s="36">
        <v>3</v>
      </c>
      <c r="S39" s="23">
        <v>0</v>
      </c>
      <c r="T39" s="36">
        <v>0</v>
      </c>
      <c r="U39" s="18">
        <v>0</v>
      </c>
      <c r="V39" s="18">
        <v>0</v>
      </c>
      <c r="W39" s="18">
        <v>0</v>
      </c>
      <c r="X39" s="36">
        <v>2</v>
      </c>
      <c r="Y39" s="18">
        <v>0</v>
      </c>
      <c r="Z39" s="18">
        <v>0</v>
      </c>
      <c r="AA39" s="22">
        <v>0</v>
      </c>
      <c r="AB39" s="18">
        <v>0</v>
      </c>
      <c r="AC39" s="18">
        <v>0</v>
      </c>
      <c r="AD39" s="36">
        <v>0</v>
      </c>
      <c r="AE39" s="18">
        <v>0</v>
      </c>
      <c r="AF39" s="20">
        <f t="shared" si="2"/>
        <v>5</v>
      </c>
      <c r="AG39" s="20">
        <f t="shared" si="2"/>
        <v>0</v>
      </c>
      <c r="AH39" s="26">
        <f t="shared" si="3"/>
        <v>5</v>
      </c>
      <c r="AI39" s="27">
        <v>0</v>
      </c>
      <c r="AJ39" s="27">
        <v>0</v>
      </c>
      <c r="AK39" s="27">
        <v>0</v>
      </c>
      <c r="AL39" s="27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19">
        <v>0</v>
      </c>
      <c r="AY39" s="19">
        <v>0</v>
      </c>
      <c r="AZ39" s="19">
        <v>0</v>
      </c>
      <c r="BA39" s="19"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v>0</v>
      </c>
      <c r="BH39" s="19">
        <v>0</v>
      </c>
      <c r="BI39" s="19">
        <v>0</v>
      </c>
      <c r="BJ39" s="19">
        <v>0</v>
      </c>
      <c r="BK39" s="19">
        <v>0</v>
      </c>
      <c r="BL39" s="19">
        <v>0</v>
      </c>
      <c r="BM39" s="19">
        <v>0</v>
      </c>
      <c r="BN39" s="19">
        <v>0</v>
      </c>
      <c r="BO39" s="19">
        <v>0</v>
      </c>
      <c r="BP39" s="19">
        <v>0</v>
      </c>
      <c r="BQ39" s="19">
        <v>0</v>
      </c>
      <c r="BR39" s="19">
        <v>0</v>
      </c>
      <c r="BS39" s="19">
        <v>0</v>
      </c>
      <c r="BT39" s="19">
        <v>0</v>
      </c>
      <c r="BU39" s="19"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v>0</v>
      </c>
      <c r="CD39" s="19">
        <v>0</v>
      </c>
      <c r="CE39" s="19">
        <v>0</v>
      </c>
      <c r="CF39" s="19">
        <v>0</v>
      </c>
      <c r="CG39" s="28">
        <f t="shared" si="12"/>
        <v>0</v>
      </c>
      <c r="CH39" s="29">
        <f t="shared" si="13"/>
        <v>0</v>
      </c>
      <c r="CI39" s="19">
        <v>0</v>
      </c>
      <c r="CJ39" s="19">
        <v>0</v>
      </c>
      <c r="CK39" s="19">
        <v>0</v>
      </c>
      <c r="CL39" s="19">
        <v>0</v>
      </c>
      <c r="CM39" s="27">
        <v>0</v>
      </c>
      <c r="CN39" s="19">
        <v>0</v>
      </c>
      <c r="CO39" s="27">
        <v>0</v>
      </c>
      <c r="CP39" s="19">
        <v>0</v>
      </c>
      <c r="CQ39" s="19">
        <v>0</v>
      </c>
      <c r="CR39" s="19">
        <v>0</v>
      </c>
      <c r="CS39" s="19">
        <v>0</v>
      </c>
      <c r="CT39" s="27">
        <v>0</v>
      </c>
      <c r="CU39" s="19">
        <v>0</v>
      </c>
      <c r="CV39" s="19">
        <v>0</v>
      </c>
      <c r="CW39" s="19">
        <v>0</v>
      </c>
      <c r="CX39" s="27">
        <v>0</v>
      </c>
      <c r="CY39" s="19">
        <v>0</v>
      </c>
      <c r="CZ39" s="27">
        <v>0</v>
      </c>
      <c r="DA39" s="19">
        <v>0</v>
      </c>
      <c r="DB39" s="19">
        <v>0</v>
      </c>
      <c r="DC39" s="27">
        <v>0</v>
      </c>
      <c r="DD39" s="19">
        <v>0</v>
      </c>
      <c r="DE39" s="27">
        <v>0</v>
      </c>
      <c r="DF39" s="19">
        <v>0</v>
      </c>
      <c r="DG39" s="19">
        <v>0</v>
      </c>
      <c r="DH39" s="27">
        <v>0</v>
      </c>
      <c r="DI39" s="19">
        <v>0</v>
      </c>
      <c r="DJ39" s="19">
        <v>0</v>
      </c>
      <c r="DK39" s="19">
        <v>0</v>
      </c>
      <c r="DL39" s="19">
        <v>0</v>
      </c>
      <c r="DM39" s="19">
        <v>0</v>
      </c>
      <c r="DN39" s="19">
        <v>0</v>
      </c>
      <c r="DO39" s="19">
        <v>0</v>
      </c>
      <c r="DP39" s="19">
        <v>0</v>
      </c>
      <c r="DQ39" s="19">
        <v>0</v>
      </c>
      <c r="DR39" s="27">
        <v>0</v>
      </c>
      <c r="DS39" s="19">
        <v>0</v>
      </c>
      <c r="DT39" s="19">
        <v>0</v>
      </c>
      <c r="DU39" s="27">
        <v>0</v>
      </c>
      <c r="DV39" s="19">
        <v>0</v>
      </c>
      <c r="DW39" s="27">
        <v>0</v>
      </c>
      <c r="DX39" s="19">
        <v>0</v>
      </c>
      <c r="DY39" s="27">
        <v>0</v>
      </c>
      <c r="DZ39" s="19">
        <v>0</v>
      </c>
      <c r="EA39" s="19">
        <v>0</v>
      </c>
      <c r="EB39" s="19">
        <v>0</v>
      </c>
      <c r="EC39" s="27">
        <v>0</v>
      </c>
      <c r="ED39" s="19">
        <v>0</v>
      </c>
      <c r="EE39" s="27">
        <v>0</v>
      </c>
      <c r="EF39" s="19">
        <v>0</v>
      </c>
      <c r="EG39" s="27">
        <v>0</v>
      </c>
      <c r="EH39" s="19">
        <v>0</v>
      </c>
      <c r="EI39" s="19">
        <v>0</v>
      </c>
      <c r="EJ39" s="19">
        <v>0</v>
      </c>
      <c r="EK39" s="19">
        <v>0</v>
      </c>
      <c r="EL39" s="19">
        <v>0</v>
      </c>
      <c r="EM39" s="27">
        <v>0</v>
      </c>
      <c r="EN39" s="27">
        <v>0</v>
      </c>
      <c r="EO39" s="27">
        <v>0</v>
      </c>
      <c r="EP39" s="19">
        <v>0</v>
      </c>
      <c r="EQ39" s="19">
        <v>0</v>
      </c>
      <c r="ER39" s="19">
        <v>0</v>
      </c>
      <c r="ES39" s="29">
        <f t="shared" si="7"/>
        <v>0</v>
      </c>
      <c r="ET39" s="29">
        <f t="shared" si="8"/>
        <v>0</v>
      </c>
      <c r="EU39" s="26">
        <f>+SUM(ES39:ET39)</f>
        <v>0</v>
      </c>
      <c r="EV39" s="19">
        <v>0</v>
      </c>
      <c r="EW39" s="19">
        <v>0</v>
      </c>
      <c r="EX39" s="19">
        <v>0</v>
      </c>
      <c r="EY39" s="19">
        <v>0</v>
      </c>
      <c r="EZ39" s="19">
        <v>0</v>
      </c>
      <c r="FA39" s="19">
        <v>0</v>
      </c>
      <c r="FB39" s="19">
        <v>0</v>
      </c>
      <c r="FC39" s="19">
        <v>0</v>
      </c>
      <c r="FD39" s="19">
        <v>0</v>
      </c>
      <c r="FE39" s="19">
        <v>0</v>
      </c>
      <c r="FF39" s="19">
        <v>0</v>
      </c>
      <c r="FG39" s="19">
        <v>0</v>
      </c>
      <c r="FH39" s="19">
        <v>0</v>
      </c>
      <c r="FI39" s="19">
        <v>0</v>
      </c>
      <c r="FJ39" s="19">
        <v>0</v>
      </c>
      <c r="FK39" s="19">
        <v>0</v>
      </c>
      <c r="FL39" s="19">
        <v>0</v>
      </c>
      <c r="FM39" s="19">
        <v>0</v>
      </c>
      <c r="FN39" s="19">
        <v>0</v>
      </c>
      <c r="FO39" s="19">
        <v>0</v>
      </c>
      <c r="FP39" s="19">
        <v>0</v>
      </c>
      <c r="FQ39" s="19">
        <v>0</v>
      </c>
      <c r="FR39" s="19">
        <v>0</v>
      </c>
      <c r="FS39" s="19">
        <v>0</v>
      </c>
      <c r="FT39" s="19">
        <v>0</v>
      </c>
      <c r="FU39" s="19">
        <v>0</v>
      </c>
      <c r="FV39" s="19">
        <v>0</v>
      </c>
      <c r="FW39" s="19">
        <v>0</v>
      </c>
      <c r="FX39" s="19">
        <v>0</v>
      </c>
      <c r="FY39" s="19">
        <v>0</v>
      </c>
      <c r="FZ39" s="19">
        <v>0</v>
      </c>
      <c r="GA39" s="19">
        <v>0</v>
      </c>
      <c r="GB39" s="19">
        <v>0</v>
      </c>
      <c r="GC39" s="19">
        <v>0</v>
      </c>
      <c r="GD39" s="19">
        <v>0</v>
      </c>
      <c r="GE39" s="19">
        <v>0</v>
      </c>
      <c r="GF39" s="19">
        <v>0</v>
      </c>
      <c r="GG39" s="19">
        <v>0</v>
      </c>
      <c r="GH39" s="19">
        <v>0</v>
      </c>
      <c r="GI39" s="19">
        <v>0</v>
      </c>
      <c r="GJ39" s="19">
        <v>0</v>
      </c>
      <c r="GK39" s="19">
        <v>0</v>
      </c>
      <c r="GL39" s="19">
        <v>0</v>
      </c>
      <c r="GM39" s="19">
        <v>0</v>
      </c>
      <c r="GN39" s="19">
        <v>0</v>
      </c>
      <c r="GO39" s="19">
        <v>0</v>
      </c>
      <c r="GP39" s="19">
        <v>0</v>
      </c>
      <c r="GQ39" s="19">
        <v>0</v>
      </c>
      <c r="GR39" s="19">
        <v>0</v>
      </c>
      <c r="GS39" s="19">
        <v>0</v>
      </c>
      <c r="GT39" s="19">
        <v>0</v>
      </c>
      <c r="GU39" s="19">
        <v>0</v>
      </c>
      <c r="GV39" s="19">
        <v>0</v>
      </c>
      <c r="GW39" s="19">
        <v>0</v>
      </c>
      <c r="GX39" s="19">
        <v>0</v>
      </c>
      <c r="GY39" s="19">
        <v>0</v>
      </c>
      <c r="GZ39" s="19">
        <v>0</v>
      </c>
      <c r="HA39" s="19">
        <v>0</v>
      </c>
      <c r="HB39" s="19">
        <v>0</v>
      </c>
      <c r="HC39" s="19">
        <v>0</v>
      </c>
      <c r="HD39" s="19">
        <v>0</v>
      </c>
      <c r="HE39" s="19">
        <v>0</v>
      </c>
      <c r="HF39" s="19">
        <v>0</v>
      </c>
      <c r="HG39" s="19">
        <v>0</v>
      </c>
      <c r="HH39" s="19">
        <v>0</v>
      </c>
      <c r="HI39" s="19">
        <v>0</v>
      </c>
      <c r="HJ39" s="19">
        <v>0</v>
      </c>
      <c r="HK39" s="19">
        <v>0</v>
      </c>
      <c r="HL39" s="19">
        <v>0</v>
      </c>
      <c r="HM39" s="19">
        <v>0</v>
      </c>
      <c r="HN39" s="19">
        <v>0</v>
      </c>
      <c r="HO39" s="19">
        <v>0</v>
      </c>
      <c r="HP39" s="19">
        <v>0</v>
      </c>
      <c r="HQ39" s="19">
        <v>0</v>
      </c>
      <c r="HR39" s="19">
        <v>0</v>
      </c>
      <c r="HS39" s="19">
        <v>0</v>
      </c>
      <c r="HT39" s="19">
        <v>0</v>
      </c>
      <c r="HU39" s="19">
        <v>0</v>
      </c>
      <c r="HV39" s="19">
        <v>0</v>
      </c>
      <c r="HW39" s="19">
        <v>0</v>
      </c>
      <c r="HX39" s="30">
        <f t="shared" si="6"/>
        <v>0</v>
      </c>
      <c r="HY39" s="31"/>
      <c r="HZ39" s="34">
        <v>0</v>
      </c>
      <c r="IA39" s="34">
        <v>0</v>
      </c>
      <c r="IB39" s="34">
        <v>0</v>
      </c>
      <c r="IC39" s="34">
        <v>0</v>
      </c>
      <c r="ID39" s="34">
        <v>0</v>
      </c>
      <c r="IE39" s="34">
        <v>0</v>
      </c>
      <c r="IF39" s="34">
        <v>0</v>
      </c>
      <c r="IG39" s="206">
        <v>0</v>
      </c>
      <c r="IH39" s="206"/>
      <c r="II39" s="33">
        <f t="shared" si="14"/>
        <v>0</v>
      </c>
    </row>
    <row r="40" spans="1:243" ht="30" customHeight="1" x14ac:dyDescent="0.25">
      <c r="A40" s="17" t="s">
        <v>261</v>
      </c>
      <c r="B40" s="18" t="s">
        <v>253</v>
      </c>
      <c r="C40" s="18">
        <v>5</v>
      </c>
      <c r="D40" s="19">
        <v>4</v>
      </c>
      <c r="E40" s="18">
        <v>5</v>
      </c>
      <c r="F40" s="19">
        <v>5</v>
      </c>
      <c r="G40" s="18">
        <v>1</v>
      </c>
      <c r="H40" s="19">
        <v>1</v>
      </c>
      <c r="I40" s="18">
        <v>70</v>
      </c>
      <c r="J40" s="18">
        <v>80</v>
      </c>
      <c r="K40" s="20">
        <f t="shared" ref="K40:L75" si="15">+SUM(C40,E40,G40,I40)</f>
        <v>81</v>
      </c>
      <c r="L40" s="20">
        <f t="shared" si="15"/>
        <v>90</v>
      </c>
      <c r="M40" s="21">
        <f t="shared" si="1"/>
        <v>171</v>
      </c>
      <c r="N40" s="36">
        <v>0</v>
      </c>
      <c r="O40" s="18">
        <v>0</v>
      </c>
      <c r="P40" s="36">
        <v>0</v>
      </c>
      <c r="Q40" s="18">
        <v>0</v>
      </c>
      <c r="R40" s="18">
        <v>0</v>
      </c>
      <c r="S40" s="23">
        <v>0</v>
      </c>
      <c r="T40" s="36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  <c r="Z40" s="18">
        <v>0</v>
      </c>
      <c r="AA40" s="18">
        <v>52</v>
      </c>
      <c r="AB40" s="18">
        <v>2</v>
      </c>
      <c r="AC40" s="18">
        <v>0</v>
      </c>
      <c r="AD40" s="36">
        <v>0</v>
      </c>
      <c r="AE40" s="18">
        <v>0</v>
      </c>
      <c r="AF40" s="20">
        <f t="shared" ref="AF40:AG76" si="16">+SUM(N40,P40,R40,T40,V40,X40,Z40,AB40,AD40)</f>
        <v>2</v>
      </c>
      <c r="AG40" s="20">
        <f t="shared" si="16"/>
        <v>52</v>
      </c>
      <c r="AH40" s="26">
        <f t="shared" si="3"/>
        <v>54</v>
      </c>
      <c r="AI40" s="27">
        <v>0</v>
      </c>
      <c r="AJ40" s="27">
        <v>0</v>
      </c>
      <c r="AK40" s="27">
        <v>0</v>
      </c>
      <c r="AL40" s="27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18</v>
      </c>
      <c r="AT40" s="19">
        <v>0</v>
      </c>
      <c r="AU40" s="19">
        <v>0</v>
      </c>
      <c r="AV40" s="19">
        <v>0</v>
      </c>
      <c r="AW40" s="19">
        <v>0</v>
      </c>
      <c r="AX40" s="19">
        <v>0</v>
      </c>
      <c r="AY40" s="19">
        <v>0</v>
      </c>
      <c r="AZ40" s="19">
        <v>0</v>
      </c>
      <c r="BA40" s="19"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v>0</v>
      </c>
      <c r="BH40" s="19">
        <v>0</v>
      </c>
      <c r="BI40" s="19">
        <v>0</v>
      </c>
      <c r="BJ40" s="19">
        <v>0</v>
      </c>
      <c r="BK40" s="19">
        <v>0</v>
      </c>
      <c r="BL40" s="19">
        <v>0</v>
      </c>
      <c r="BM40" s="19">
        <v>0</v>
      </c>
      <c r="BN40" s="19">
        <v>0</v>
      </c>
      <c r="BO40" s="19">
        <v>0</v>
      </c>
      <c r="BP40" s="19">
        <v>0</v>
      </c>
      <c r="BQ40" s="19">
        <v>0</v>
      </c>
      <c r="BR40" s="19">
        <v>0</v>
      </c>
      <c r="BS40" s="19">
        <v>0</v>
      </c>
      <c r="BT40" s="19">
        <v>0</v>
      </c>
      <c r="BU40" s="19"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v>0</v>
      </c>
      <c r="CD40" s="19">
        <v>0</v>
      </c>
      <c r="CE40" s="19">
        <v>0</v>
      </c>
      <c r="CF40" s="19">
        <v>0</v>
      </c>
      <c r="CG40" s="28">
        <f t="shared" si="12"/>
        <v>18</v>
      </c>
      <c r="CH40" s="29">
        <f t="shared" si="13"/>
        <v>0</v>
      </c>
      <c r="CI40" s="19">
        <v>0</v>
      </c>
      <c r="CJ40" s="19">
        <v>0</v>
      </c>
      <c r="CK40" s="19">
        <v>0</v>
      </c>
      <c r="CL40" s="19">
        <v>0</v>
      </c>
      <c r="CM40" s="19">
        <v>0</v>
      </c>
      <c r="CN40" s="19">
        <v>0</v>
      </c>
      <c r="CO40" s="19">
        <v>0</v>
      </c>
      <c r="CP40" s="19">
        <v>0</v>
      </c>
      <c r="CQ40" s="19">
        <v>0</v>
      </c>
      <c r="CR40" s="19">
        <v>0</v>
      </c>
      <c r="CS40" s="19">
        <v>0</v>
      </c>
      <c r="CT40" s="19">
        <v>0</v>
      </c>
      <c r="CU40" s="19">
        <v>0</v>
      </c>
      <c r="CV40" s="19">
        <v>0</v>
      </c>
      <c r="CW40" s="19">
        <v>0</v>
      </c>
      <c r="CX40" s="19">
        <v>6</v>
      </c>
      <c r="CY40" s="19">
        <v>0</v>
      </c>
      <c r="CZ40" s="19">
        <v>1</v>
      </c>
      <c r="DA40" s="19">
        <v>0</v>
      </c>
      <c r="DB40" s="19">
        <v>0</v>
      </c>
      <c r="DC40" s="19">
        <v>0</v>
      </c>
      <c r="DD40" s="19">
        <v>0</v>
      </c>
      <c r="DE40" s="19">
        <v>0</v>
      </c>
      <c r="DF40" s="19">
        <v>0</v>
      </c>
      <c r="DG40" s="19">
        <v>0</v>
      </c>
      <c r="DH40" s="19">
        <v>0</v>
      </c>
      <c r="DI40" s="19">
        <v>0</v>
      </c>
      <c r="DJ40" s="19">
        <v>0</v>
      </c>
      <c r="DK40" s="19">
        <v>0</v>
      </c>
      <c r="DL40" s="19">
        <v>0</v>
      </c>
      <c r="DM40" s="19">
        <v>0</v>
      </c>
      <c r="DN40" s="19">
        <v>1</v>
      </c>
      <c r="DO40" s="19">
        <v>6</v>
      </c>
      <c r="DP40" s="19">
        <v>0</v>
      </c>
      <c r="DQ40" s="19">
        <v>0</v>
      </c>
      <c r="DR40" s="19">
        <v>14</v>
      </c>
      <c r="DS40" s="19">
        <v>0</v>
      </c>
      <c r="DT40" s="19">
        <v>0</v>
      </c>
      <c r="DU40" s="19">
        <v>0</v>
      </c>
      <c r="DV40" s="19">
        <v>0</v>
      </c>
      <c r="DW40" s="19">
        <v>0</v>
      </c>
      <c r="DX40" s="19">
        <v>0</v>
      </c>
      <c r="DY40" s="19">
        <v>0</v>
      </c>
      <c r="DZ40" s="19">
        <v>0</v>
      </c>
      <c r="EA40" s="19">
        <v>0</v>
      </c>
      <c r="EB40" s="19">
        <v>0</v>
      </c>
      <c r="EC40" s="19">
        <v>0</v>
      </c>
      <c r="ED40" s="19">
        <v>0</v>
      </c>
      <c r="EE40" s="19">
        <v>0</v>
      </c>
      <c r="EF40" s="19">
        <v>0</v>
      </c>
      <c r="EG40" s="19">
        <v>0</v>
      </c>
      <c r="EH40" s="19">
        <v>0</v>
      </c>
      <c r="EI40" s="19">
        <v>0</v>
      </c>
      <c r="EJ40" s="19">
        <v>0</v>
      </c>
      <c r="EK40" s="19">
        <v>0</v>
      </c>
      <c r="EL40" s="19">
        <v>0</v>
      </c>
      <c r="EM40" s="19">
        <v>0</v>
      </c>
      <c r="EN40" s="19">
        <v>0</v>
      </c>
      <c r="EO40" s="27">
        <v>0</v>
      </c>
      <c r="EP40" s="19">
        <v>0</v>
      </c>
      <c r="EQ40" s="19">
        <v>0</v>
      </c>
      <c r="ER40" s="19">
        <v>45</v>
      </c>
      <c r="ES40" s="29">
        <f t="shared" si="7"/>
        <v>22</v>
      </c>
      <c r="ET40" s="29">
        <f t="shared" si="8"/>
        <v>51</v>
      </c>
      <c r="EU40" s="26">
        <f t="shared" si="10"/>
        <v>73</v>
      </c>
      <c r="EV40" s="19">
        <v>0</v>
      </c>
      <c r="EW40" s="19">
        <v>0</v>
      </c>
      <c r="EX40" s="19">
        <v>0</v>
      </c>
      <c r="EY40" s="19">
        <v>0</v>
      </c>
      <c r="EZ40" s="19">
        <v>0</v>
      </c>
      <c r="FA40" s="19">
        <v>0</v>
      </c>
      <c r="FB40" s="19">
        <v>0</v>
      </c>
      <c r="FC40" s="19">
        <v>0</v>
      </c>
      <c r="FD40" s="19">
        <v>0</v>
      </c>
      <c r="FE40" s="19">
        <v>4</v>
      </c>
      <c r="FF40" s="19">
        <v>0</v>
      </c>
      <c r="FG40" s="19">
        <v>0</v>
      </c>
      <c r="FH40" s="19">
        <v>0</v>
      </c>
      <c r="FI40" s="19">
        <v>0</v>
      </c>
      <c r="FJ40" s="19">
        <v>0</v>
      </c>
      <c r="FK40" s="19">
        <v>0</v>
      </c>
      <c r="FL40" s="19">
        <v>0</v>
      </c>
      <c r="FM40" s="19">
        <v>0</v>
      </c>
      <c r="FN40" s="19">
        <v>0</v>
      </c>
      <c r="FO40" s="19">
        <v>3</v>
      </c>
      <c r="FP40" s="19">
        <v>0</v>
      </c>
      <c r="FQ40" s="19">
        <v>0</v>
      </c>
      <c r="FR40" s="19">
        <v>0</v>
      </c>
      <c r="FS40" s="19">
        <v>0</v>
      </c>
      <c r="FT40" s="19">
        <v>0</v>
      </c>
      <c r="FU40" s="19">
        <v>0</v>
      </c>
      <c r="FV40" s="19">
        <v>0</v>
      </c>
      <c r="FW40" s="19">
        <v>0</v>
      </c>
      <c r="FX40" s="19">
        <v>0</v>
      </c>
      <c r="FY40" s="19">
        <v>0</v>
      </c>
      <c r="FZ40" s="19">
        <v>0</v>
      </c>
      <c r="GA40" s="19">
        <v>0</v>
      </c>
      <c r="GB40" s="19">
        <v>0</v>
      </c>
      <c r="GC40" s="19">
        <v>0</v>
      </c>
      <c r="GD40" s="19">
        <v>0</v>
      </c>
      <c r="GE40" s="19">
        <v>0</v>
      </c>
      <c r="GF40" s="19">
        <v>0</v>
      </c>
      <c r="GG40" s="19">
        <v>0</v>
      </c>
      <c r="GH40" s="19">
        <v>0</v>
      </c>
      <c r="GI40" s="19">
        <v>0</v>
      </c>
      <c r="GJ40" s="19">
        <v>0</v>
      </c>
      <c r="GK40" s="19">
        <v>0</v>
      </c>
      <c r="GL40" s="19">
        <v>4</v>
      </c>
      <c r="GM40" s="19">
        <v>0</v>
      </c>
      <c r="GN40" s="19">
        <v>0</v>
      </c>
      <c r="GO40" s="19">
        <v>0</v>
      </c>
      <c r="GP40" s="19">
        <v>0</v>
      </c>
      <c r="GQ40" s="19">
        <v>0</v>
      </c>
      <c r="GR40" s="19">
        <v>0</v>
      </c>
      <c r="GS40" s="19">
        <v>0</v>
      </c>
      <c r="GT40" s="19">
        <v>0</v>
      </c>
      <c r="GU40" s="19">
        <v>0</v>
      </c>
      <c r="GV40" s="19">
        <v>0</v>
      </c>
      <c r="GW40" s="19">
        <v>0</v>
      </c>
      <c r="GX40" s="19">
        <v>0</v>
      </c>
      <c r="GY40" s="19">
        <v>0</v>
      </c>
      <c r="GZ40" s="19">
        <v>0</v>
      </c>
      <c r="HA40" s="19">
        <v>0</v>
      </c>
      <c r="HB40" s="19">
        <v>0</v>
      </c>
      <c r="HC40" s="19">
        <v>0</v>
      </c>
      <c r="HD40" s="19">
        <v>0</v>
      </c>
      <c r="HE40" s="19">
        <v>0</v>
      </c>
      <c r="HF40" s="19">
        <v>0</v>
      </c>
      <c r="HG40" s="19">
        <v>0</v>
      </c>
      <c r="HH40" s="19">
        <v>0</v>
      </c>
      <c r="HI40" s="19">
        <v>0</v>
      </c>
      <c r="HJ40" s="19">
        <v>0</v>
      </c>
      <c r="HK40" s="19">
        <v>0</v>
      </c>
      <c r="HL40" s="19">
        <v>0</v>
      </c>
      <c r="HM40" s="19">
        <v>0</v>
      </c>
      <c r="HN40" s="19">
        <v>0</v>
      </c>
      <c r="HO40" s="19">
        <v>0</v>
      </c>
      <c r="HP40" s="19">
        <v>0</v>
      </c>
      <c r="HQ40" s="19">
        <v>0</v>
      </c>
      <c r="HR40" s="19">
        <v>0</v>
      </c>
      <c r="HS40" s="19">
        <v>0</v>
      </c>
      <c r="HT40" s="19">
        <v>0</v>
      </c>
      <c r="HU40" s="19">
        <v>0</v>
      </c>
      <c r="HV40" s="19">
        <v>0</v>
      </c>
      <c r="HW40" s="19">
        <v>0</v>
      </c>
      <c r="HX40" s="30">
        <f t="shared" si="6"/>
        <v>11</v>
      </c>
      <c r="HY40" s="31"/>
      <c r="HZ40" s="32">
        <v>9</v>
      </c>
      <c r="IA40" s="34">
        <v>0</v>
      </c>
      <c r="IB40" s="34">
        <v>0</v>
      </c>
      <c r="IC40" s="32">
        <v>7</v>
      </c>
      <c r="ID40" s="34"/>
      <c r="IE40" s="32">
        <v>44</v>
      </c>
      <c r="IF40" s="32">
        <v>3</v>
      </c>
      <c r="IG40" s="206">
        <f>SUM([1]Hoja1!$D$1717:$D$1721)</f>
        <v>77</v>
      </c>
      <c r="IH40" s="206"/>
      <c r="II40" s="33">
        <f t="shared" si="14"/>
        <v>140</v>
      </c>
    </row>
    <row r="41" spans="1:243" ht="30" customHeight="1" x14ac:dyDescent="0.25">
      <c r="A41" s="17" t="s">
        <v>262</v>
      </c>
      <c r="B41" s="18" t="s">
        <v>253</v>
      </c>
      <c r="C41" s="18">
        <v>0</v>
      </c>
      <c r="D41" s="19">
        <v>1</v>
      </c>
      <c r="E41" s="18">
        <v>0</v>
      </c>
      <c r="F41" s="19">
        <v>1</v>
      </c>
      <c r="G41" s="18">
        <v>0</v>
      </c>
      <c r="H41" s="19">
        <v>0</v>
      </c>
      <c r="I41" s="18">
        <v>0</v>
      </c>
      <c r="J41" s="18">
        <v>31</v>
      </c>
      <c r="K41" s="20">
        <f t="shared" si="15"/>
        <v>0</v>
      </c>
      <c r="L41" s="20">
        <f t="shared" si="15"/>
        <v>33</v>
      </c>
      <c r="M41" s="21">
        <f t="shared" si="1"/>
        <v>33</v>
      </c>
      <c r="N41" s="36">
        <v>0</v>
      </c>
      <c r="O41" s="18">
        <v>0</v>
      </c>
      <c r="P41" s="36">
        <v>0</v>
      </c>
      <c r="Q41" s="18">
        <v>0</v>
      </c>
      <c r="R41" s="18">
        <v>0</v>
      </c>
      <c r="S41" s="23">
        <v>0</v>
      </c>
      <c r="T41" s="36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  <c r="Z41" s="18">
        <v>0</v>
      </c>
      <c r="AA41" s="18">
        <v>31</v>
      </c>
      <c r="AB41" s="18">
        <v>0</v>
      </c>
      <c r="AC41" s="18">
        <v>0</v>
      </c>
      <c r="AD41" s="36">
        <v>0</v>
      </c>
      <c r="AE41" s="18">
        <v>0</v>
      </c>
      <c r="AF41" s="20">
        <f t="shared" si="16"/>
        <v>0</v>
      </c>
      <c r="AG41" s="20">
        <f t="shared" si="16"/>
        <v>31</v>
      </c>
      <c r="AH41" s="26">
        <f t="shared" si="3"/>
        <v>31</v>
      </c>
      <c r="AI41" s="27">
        <v>0</v>
      </c>
      <c r="AJ41" s="27">
        <v>0</v>
      </c>
      <c r="AK41" s="27">
        <v>0</v>
      </c>
      <c r="AL41" s="27">
        <v>0</v>
      </c>
      <c r="AM41" s="19">
        <v>0</v>
      </c>
      <c r="AN41" s="19">
        <v>0</v>
      </c>
      <c r="AO41" s="19">
        <v>0</v>
      </c>
      <c r="AP41" s="19">
        <v>0</v>
      </c>
      <c r="AQ41" s="19">
        <v>0</v>
      </c>
      <c r="AR41" s="19">
        <v>0</v>
      </c>
      <c r="AS41" s="19">
        <v>0</v>
      </c>
      <c r="AT41" s="19">
        <v>0</v>
      </c>
      <c r="AU41" s="19">
        <v>0</v>
      </c>
      <c r="AV41" s="19">
        <v>0</v>
      </c>
      <c r="AW41" s="19">
        <v>0</v>
      </c>
      <c r="AX41" s="19">
        <v>0</v>
      </c>
      <c r="AY41" s="19">
        <v>0</v>
      </c>
      <c r="AZ41" s="19">
        <v>0</v>
      </c>
      <c r="BA41" s="19">
        <v>0</v>
      </c>
      <c r="BB41" s="19">
        <v>0</v>
      </c>
      <c r="BC41" s="19">
        <v>0</v>
      </c>
      <c r="BD41" s="19">
        <v>0</v>
      </c>
      <c r="BE41" s="19">
        <v>0</v>
      </c>
      <c r="BF41" s="19">
        <v>0</v>
      </c>
      <c r="BG41" s="19">
        <v>0</v>
      </c>
      <c r="BH41" s="19">
        <v>0</v>
      </c>
      <c r="BI41" s="19">
        <v>0</v>
      </c>
      <c r="BJ41" s="19">
        <v>0</v>
      </c>
      <c r="BK41" s="19">
        <v>0</v>
      </c>
      <c r="BL41" s="19">
        <v>0</v>
      </c>
      <c r="BM41" s="19">
        <v>0</v>
      </c>
      <c r="BN41" s="19">
        <v>0</v>
      </c>
      <c r="BO41" s="19">
        <v>0</v>
      </c>
      <c r="BP41" s="19">
        <v>0</v>
      </c>
      <c r="BQ41" s="19">
        <v>0</v>
      </c>
      <c r="BR41" s="19">
        <v>0</v>
      </c>
      <c r="BS41" s="19">
        <v>0</v>
      </c>
      <c r="BT41" s="19">
        <v>0</v>
      </c>
      <c r="BU41" s="19">
        <v>0</v>
      </c>
      <c r="BV41" s="19">
        <v>0</v>
      </c>
      <c r="BW41" s="19">
        <v>0</v>
      </c>
      <c r="BX41" s="19">
        <v>0</v>
      </c>
      <c r="BY41" s="19">
        <v>0</v>
      </c>
      <c r="BZ41" s="19">
        <v>0</v>
      </c>
      <c r="CA41" s="19">
        <v>0</v>
      </c>
      <c r="CB41" s="19">
        <v>0</v>
      </c>
      <c r="CC41" s="19">
        <v>0</v>
      </c>
      <c r="CD41" s="19">
        <v>0</v>
      </c>
      <c r="CE41" s="19">
        <v>0</v>
      </c>
      <c r="CF41" s="19">
        <v>0</v>
      </c>
      <c r="CG41" s="28">
        <f t="shared" si="12"/>
        <v>0</v>
      </c>
      <c r="CH41" s="29">
        <f t="shared" si="13"/>
        <v>0</v>
      </c>
      <c r="CI41" s="19">
        <v>0</v>
      </c>
      <c r="CJ41" s="19">
        <v>0</v>
      </c>
      <c r="CK41" s="19">
        <v>0</v>
      </c>
      <c r="CL41" s="19">
        <v>0</v>
      </c>
      <c r="CM41" s="19">
        <v>0</v>
      </c>
      <c r="CN41" s="19">
        <v>0</v>
      </c>
      <c r="CO41" s="19">
        <v>0</v>
      </c>
      <c r="CP41" s="19">
        <v>0</v>
      </c>
      <c r="CQ41" s="19">
        <v>0</v>
      </c>
      <c r="CR41" s="19">
        <v>0</v>
      </c>
      <c r="CS41" s="19">
        <v>0</v>
      </c>
      <c r="CT41" s="19">
        <v>0</v>
      </c>
      <c r="CU41" s="19">
        <v>0</v>
      </c>
      <c r="CV41" s="19">
        <v>0</v>
      </c>
      <c r="CW41" s="19">
        <v>0</v>
      </c>
      <c r="CX41" s="19">
        <v>0</v>
      </c>
      <c r="CY41" s="19">
        <v>0</v>
      </c>
      <c r="CZ41" s="19">
        <v>0</v>
      </c>
      <c r="DA41" s="19">
        <v>0</v>
      </c>
      <c r="DB41" s="19">
        <v>0</v>
      </c>
      <c r="DC41" s="19">
        <v>0</v>
      </c>
      <c r="DD41" s="19">
        <v>0</v>
      </c>
      <c r="DE41" s="19">
        <v>0</v>
      </c>
      <c r="DF41" s="19">
        <v>0</v>
      </c>
      <c r="DG41" s="19">
        <v>0</v>
      </c>
      <c r="DH41" s="19">
        <v>0</v>
      </c>
      <c r="DI41" s="19">
        <v>0</v>
      </c>
      <c r="DJ41" s="19">
        <v>0</v>
      </c>
      <c r="DK41" s="19">
        <v>0</v>
      </c>
      <c r="DL41" s="19">
        <v>0</v>
      </c>
      <c r="DM41" s="19">
        <v>0</v>
      </c>
      <c r="DN41" s="19">
        <v>0</v>
      </c>
      <c r="DO41" s="19">
        <v>0</v>
      </c>
      <c r="DP41" s="19">
        <v>0</v>
      </c>
      <c r="DQ41" s="19">
        <v>0</v>
      </c>
      <c r="DR41" s="19">
        <v>0</v>
      </c>
      <c r="DS41" s="19">
        <v>0</v>
      </c>
      <c r="DT41" s="19">
        <v>0</v>
      </c>
      <c r="DU41" s="19">
        <v>0</v>
      </c>
      <c r="DV41" s="19">
        <v>0</v>
      </c>
      <c r="DW41" s="19">
        <v>0</v>
      </c>
      <c r="DX41" s="19">
        <v>0</v>
      </c>
      <c r="DY41" s="19">
        <v>0</v>
      </c>
      <c r="DZ41" s="19">
        <v>0</v>
      </c>
      <c r="EA41" s="19">
        <v>0</v>
      </c>
      <c r="EB41" s="19">
        <v>0</v>
      </c>
      <c r="EC41" s="19">
        <v>0</v>
      </c>
      <c r="ED41" s="19">
        <v>0</v>
      </c>
      <c r="EE41" s="19">
        <v>0</v>
      </c>
      <c r="EF41" s="19">
        <v>0</v>
      </c>
      <c r="EG41" s="19">
        <v>0</v>
      </c>
      <c r="EH41" s="19">
        <v>0</v>
      </c>
      <c r="EI41" s="19">
        <v>0</v>
      </c>
      <c r="EJ41" s="19">
        <v>0</v>
      </c>
      <c r="EK41" s="19">
        <v>0</v>
      </c>
      <c r="EL41" s="19">
        <v>0</v>
      </c>
      <c r="EM41" s="19">
        <v>0</v>
      </c>
      <c r="EN41" s="19">
        <v>0</v>
      </c>
      <c r="EO41" s="27">
        <v>0</v>
      </c>
      <c r="EP41" s="19">
        <v>0</v>
      </c>
      <c r="EQ41" s="19">
        <v>0</v>
      </c>
      <c r="ER41" s="19">
        <v>28</v>
      </c>
      <c r="ES41" s="29">
        <f t="shared" si="7"/>
        <v>0</v>
      </c>
      <c r="ET41" s="29">
        <f t="shared" si="8"/>
        <v>28</v>
      </c>
      <c r="EU41" s="26">
        <f t="shared" si="10"/>
        <v>28</v>
      </c>
      <c r="EV41" s="19">
        <v>0</v>
      </c>
      <c r="EW41" s="19">
        <v>0</v>
      </c>
      <c r="EX41" s="19">
        <v>0</v>
      </c>
      <c r="EY41" s="19">
        <v>0</v>
      </c>
      <c r="EZ41" s="19">
        <v>0</v>
      </c>
      <c r="FA41" s="19">
        <v>0</v>
      </c>
      <c r="FB41" s="19">
        <v>0</v>
      </c>
      <c r="FC41" s="19">
        <v>0</v>
      </c>
      <c r="FD41" s="19">
        <v>0</v>
      </c>
      <c r="FE41" s="19">
        <v>0</v>
      </c>
      <c r="FF41" s="19">
        <v>0</v>
      </c>
      <c r="FG41" s="19">
        <v>0</v>
      </c>
      <c r="FH41" s="19">
        <v>0</v>
      </c>
      <c r="FI41" s="19">
        <v>0</v>
      </c>
      <c r="FJ41" s="19">
        <v>0</v>
      </c>
      <c r="FK41" s="19">
        <v>0</v>
      </c>
      <c r="FL41" s="19">
        <v>0</v>
      </c>
      <c r="FM41" s="19">
        <v>0</v>
      </c>
      <c r="FN41" s="19">
        <v>0</v>
      </c>
      <c r="FO41" s="19">
        <v>0</v>
      </c>
      <c r="FP41" s="19">
        <v>0</v>
      </c>
      <c r="FQ41" s="19">
        <v>0</v>
      </c>
      <c r="FR41" s="19">
        <v>0</v>
      </c>
      <c r="FS41" s="19">
        <v>0</v>
      </c>
      <c r="FT41" s="19">
        <v>0</v>
      </c>
      <c r="FU41" s="19">
        <v>0</v>
      </c>
      <c r="FV41" s="19">
        <v>0</v>
      </c>
      <c r="FW41" s="19">
        <v>0</v>
      </c>
      <c r="FX41" s="19">
        <v>0</v>
      </c>
      <c r="FY41" s="19">
        <v>0</v>
      </c>
      <c r="FZ41" s="19">
        <v>0</v>
      </c>
      <c r="GA41" s="19">
        <v>0</v>
      </c>
      <c r="GB41" s="19">
        <v>0</v>
      </c>
      <c r="GC41" s="19">
        <v>0</v>
      </c>
      <c r="GD41" s="19">
        <v>0</v>
      </c>
      <c r="GE41" s="19">
        <v>0</v>
      </c>
      <c r="GF41" s="19">
        <v>0</v>
      </c>
      <c r="GG41" s="19">
        <v>0</v>
      </c>
      <c r="GH41" s="19">
        <v>0</v>
      </c>
      <c r="GI41" s="19">
        <v>0</v>
      </c>
      <c r="GJ41" s="19">
        <v>0</v>
      </c>
      <c r="GK41" s="19">
        <v>0</v>
      </c>
      <c r="GL41" s="19">
        <v>0</v>
      </c>
      <c r="GM41" s="19">
        <v>0</v>
      </c>
      <c r="GN41" s="19">
        <v>0</v>
      </c>
      <c r="GO41" s="19">
        <v>0</v>
      </c>
      <c r="GP41" s="19">
        <v>0</v>
      </c>
      <c r="GQ41" s="19">
        <v>0</v>
      </c>
      <c r="GR41" s="19">
        <v>0</v>
      </c>
      <c r="GS41" s="19">
        <v>0</v>
      </c>
      <c r="GT41" s="19">
        <v>0</v>
      </c>
      <c r="GU41" s="19">
        <v>0</v>
      </c>
      <c r="GV41" s="19">
        <v>0</v>
      </c>
      <c r="GW41" s="19">
        <v>0</v>
      </c>
      <c r="GX41" s="19">
        <v>0</v>
      </c>
      <c r="GY41" s="19">
        <v>0</v>
      </c>
      <c r="GZ41" s="19">
        <v>0</v>
      </c>
      <c r="HA41" s="19">
        <v>0</v>
      </c>
      <c r="HB41" s="19">
        <v>0</v>
      </c>
      <c r="HC41" s="19">
        <v>0</v>
      </c>
      <c r="HD41" s="19">
        <v>0</v>
      </c>
      <c r="HE41" s="19">
        <v>0</v>
      </c>
      <c r="HF41" s="19">
        <v>0</v>
      </c>
      <c r="HG41" s="19">
        <v>0</v>
      </c>
      <c r="HH41" s="19">
        <v>0</v>
      </c>
      <c r="HI41" s="19">
        <v>0</v>
      </c>
      <c r="HJ41" s="19">
        <v>0</v>
      </c>
      <c r="HK41" s="19">
        <v>0</v>
      </c>
      <c r="HL41" s="19">
        <v>0</v>
      </c>
      <c r="HM41" s="19">
        <v>0</v>
      </c>
      <c r="HN41" s="19">
        <v>0</v>
      </c>
      <c r="HO41" s="19">
        <v>0</v>
      </c>
      <c r="HP41" s="19">
        <v>0</v>
      </c>
      <c r="HQ41" s="19">
        <v>0</v>
      </c>
      <c r="HR41" s="19">
        <v>0</v>
      </c>
      <c r="HS41" s="19">
        <v>0</v>
      </c>
      <c r="HT41" s="19">
        <v>0</v>
      </c>
      <c r="HU41" s="19">
        <v>0</v>
      </c>
      <c r="HV41" s="19">
        <v>0</v>
      </c>
      <c r="HW41" s="19">
        <v>0</v>
      </c>
      <c r="HX41" s="30">
        <f t="shared" si="6"/>
        <v>0</v>
      </c>
      <c r="HY41" s="31"/>
      <c r="HZ41" s="32">
        <v>0</v>
      </c>
      <c r="IA41" s="34">
        <v>0</v>
      </c>
      <c r="IB41" s="34">
        <v>0</v>
      </c>
      <c r="IC41" s="32">
        <v>0</v>
      </c>
      <c r="ID41" s="34">
        <v>0</v>
      </c>
      <c r="IE41" s="32">
        <v>0</v>
      </c>
      <c r="IF41" s="32">
        <v>0</v>
      </c>
      <c r="IG41" s="206">
        <v>4</v>
      </c>
      <c r="IH41" s="206"/>
      <c r="II41" s="33">
        <f t="shared" si="14"/>
        <v>4</v>
      </c>
    </row>
    <row r="42" spans="1:243" ht="30" customHeight="1" x14ac:dyDescent="0.25">
      <c r="A42" s="17" t="s">
        <v>263</v>
      </c>
      <c r="B42" s="18" t="s">
        <v>253</v>
      </c>
      <c r="C42" s="36">
        <v>1</v>
      </c>
      <c r="D42" s="19">
        <v>0</v>
      </c>
      <c r="E42" s="36">
        <v>0</v>
      </c>
      <c r="F42" s="19">
        <v>2</v>
      </c>
      <c r="G42" s="18">
        <v>0</v>
      </c>
      <c r="H42" s="19">
        <v>0</v>
      </c>
      <c r="I42" s="36">
        <v>66</v>
      </c>
      <c r="J42" s="18">
        <v>0</v>
      </c>
      <c r="K42" s="20">
        <f t="shared" si="15"/>
        <v>67</v>
      </c>
      <c r="L42" s="20">
        <f t="shared" si="15"/>
        <v>2</v>
      </c>
      <c r="M42" s="21">
        <f t="shared" si="1"/>
        <v>69</v>
      </c>
      <c r="N42" s="36">
        <v>0</v>
      </c>
      <c r="O42" s="18">
        <v>0</v>
      </c>
      <c r="P42" s="36">
        <v>0</v>
      </c>
      <c r="Q42" s="18">
        <v>0</v>
      </c>
      <c r="R42" s="18">
        <v>0</v>
      </c>
      <c r="S42" s="23">
        <v>0</v>
      </c>
      <c r="T42" s="36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  <c r="Z42" s="18">
        <v>0</v>
      </c>
      <c r="AA42" s="18">
        <v>59</v>
      </c>
      <c r="AB42" s="18">
        <v>0</v>
      </c>
      <c r="AC42" s="18">
        <v>0</v>
      </c>
      <c r="AD42" s="36">
        <v>0</v>
      </c>
      <c r="AE42" s="18">
        <v>0</v>
      </c>
      <c r="AF42" s="20">
        <f t="shared" si="16"/>
        <v>0</v>
      </c>
      <c r="AG42" s="20">
        <f t="shared" si="16"/>
        <v>59</v>
      </c>
      <c r="AH42" s="26">
        <f t="shared" si="3"/>
        <v>59</v>
      </c>
      <c r="AI42" s="27">
        <v>0</v>
      </c>
      <c r="AJ42" s="27">
        <v>0</v>
      </c>
      <c r="AK42" s="27">
        <v>0</v>
      </c>
      <c r="AL42" s="27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19">
        <v>0</v>
      </c>
      <c r="AZ42" s="19">
        <v>0</v>
      </c>
      <c r="BA42" s="19">
        <v>0</v>
      </c>
      <c r="BB42" s="19">
        <v>0</v>
      </c>
      <c r="BC42" s="19">
        <v>0</v>
      </c>
      <c r="BD42" s="19">
        <v>0</v>
      </c>
      <c r="BE42" s="19">
        <v>0</v>
      </c>
      <c r="BF42" s="19">
        <v>0</v>
      </c>
      <c r="BG42" s="19">
        <v>0</v>
      </c>
      <c r="BH42" s="19">
        <v>0</v>
      </c>
      <c r="BI42" s="19">
        <v>0</v>
      </c>
      <c r="BJ42" s="19">
        <v>0</v>
      </c>
      <c r="BK42" s="19">
        <v>0</v>
      </c>
      <c r="BL42" s="19">
        <v>0</v>
      </c>
      <c r="BM42" s="19">
        <v>0</v>
      </c>
      <c r="BN42" s="19">
        <v>0</v>
      </c>
      <c r="BO42" s="19">
        <v>0</v>
      </c>
      <c r="BP42" s="19">
        <v>0</v>
      </c>
      <c r="BQ42" s="19">
        <v>0</v>
      </c>
      <c r="BR42" s="19">
        <v>0</v>
      </c>
      <c r="BS42" s="19">
        <v>0</v>
      </c>
      <c r="BT42" s="19">
        <v>0</v>
      </c>
      <c r="BU42" s="19">
        <v>1</v>
      </c>
      <c r="BV42" s="19">
        <v>0</v>
      </c>
      <c r="BW42" s="19">
        <v>0</v>
      </c>
      <c r="BX42" s="19">
        <v>0</v>
      </c>
      <c r="BY42" s="19">
        <v>0</v>
      </c>
      <c r="BZ42" s="19">
        <v>0</v>
      </c>
      <c r="CA42" s="19">
        <v>0</v>
      </c>
      <c r="CB42" s="19">
        <v>0</v>
      </c>
      <c r="CC42" s="19">
        <v>0</v>
      </c>
      <c r="CD42" s="19">
        <v>0</v>
      </c>
      <c r="CE42" s="19">
        <v>0</v>
      </c>
      <c r="CF42" s="19">
        <v>0</v>
      </c>
      <c r="CG42" s="28">
        <f t="shared" si="12"/>
        <v>1</v>
      </c>
      <c r="CH42" s="29">
        <f t="shared" si="13"/>
        <v>0</v>
      </c>
      <c r="CI42" s="19">
        <v>0</v>
      </c>
      <c r="CJ42" s="19">
        <v>0</v>
      </c>
      <c r="CK42" s="19">
        <v>0</v>
      </c>
      <c r="CL42" s="19">
        <v>0</v>
      </c>
      <c r="CM42" s="19">
        <v>0</v>
      </c>
      <c r="CN42" s="19">
        <v>0</v>
      </c>
      <c r="CO42" s="19">
        <v>0</v>
      </c>
      <c r="CP42" s="19">
        <v>0</v>
      </c>
      <c r="CQ42" s="19">
        <v>0</v>
      </c>
      <c r="CR42" s="19">
        <v>0</v>
      </c>
      <c r="CS42" s="19">
        <v>0</v>
      </c>
      <c r="CT42" s="27">
        <v>0</v>
      </c>
      <c r="CU42" s="19">
        <v>0</v>
      </c>
      <c r="CV42" s="19">
        <v>0</v>
      </c>
      <c r="CW42" s="19">
        <v>0</v>
      </c>
      <c r="CX42" s="27">
        <v>0</v>
      </c>
      <c r="CY42" s="19">
        <v>0</v>
      </c>
      <c r="CZ42" s="27">
        <v>0</v>
      </c>
      <c r="DA42" s="19">
        <v>0</v>
      </c>
      <c r="DB42" s="19">
        <v>0</v>
      </c>
      <c r="DC42" s="19">
        <v>0</v>
      </c>
      <c r="DD42" s="19">
        <v>0</v>
      </c>
      <c r="DE42" s="19">
        <v>0</v>
      </c>
      <c r="DF42" s="19">
        <v>0</v>
      </c>
      <c r="DG42" s="19">
        <v>0</v>
      </c>
      <c r="DH42" s="27">
        <v>0</v>
      </c>
      <c r="DI42" s="19">
        <v>0</v>
      </c>
      <c r="DJ42" s="19">
        <v>0</v>
      </c>
      <c r="DK42" s="19">
        <v>0</v>
      </c>
      <c r="DL42" s="19">
        <v>0</v>
      </c>
      <c r="DM42" s="19">
        <v>0</v>
      </c>
      <c r="DN42" s="19">
        <v>0</v>
      </c>
      <c r="DO42" s="19">
        <v>0</v>
      </c>
      <c r="DP42" s="19">
        <v>0</v>
      </c>
      <c r="DQ42" s="19">
        <v>0</v>
      </c>
      <c r="DR42" s="19">
        <v>0</v>
      </c>
      <c r="DS42" s="19">
        <v>0</v>
      </c>
      <c r="DT42" s="19">
        <v>0</v>
      </c>
      <c r="DU42" s="19">
        <v>0</v>
      </c>
      <c r="DV42" s="19">
        <v>0</v>
      </c>
      <c r="DW42" s="19">
        <v>0</v>
      </c>
      <c r="DX42" s="19">
        <v>0</v>
      </c>
      <c r="DY42" s="19">
        <v>0</v>
      </c>
      <c r="DZ42" s="19">
        <v>0</v>
      </c>
      <c r="EA42" s="19">
        <v>0</v>
      </c>
      <c r="EB42" s="19">
        <v>0</v>
      </c>
      <c r="EC42" s="27">
        <v>0</v>
      </c>
      <c r="ED42" s="19">
        <v>0</v>
      </c>
      <c r="EE42" s="27">
        <v>0</v>
      </c>
      <c r="EF42" s="19">
        <v>0</v>
      </c>
      <c r="EG42" s="27">
        <v>0</v>
      </c>
      <c r="EH42" s="19">
        <v>0</v>
      </c>
      <c r="EI42" s="19">
        <v>0</v>
      </c>
      <c r="EJ42" s="19">
        <v>0</v>
      </c>
      <c r="EK42" s="19">
        <v>0</v>
      </c>
      <c r="EL42" s="19">
        <v>0</v>
      </c>
      <c r="EM42" s="19">
        <v>0</v>
      </c>
      <c r="EN42" s="19">
        <v>0</v>
      </c>
      <c r="EO42" s="27">
        <v>0</v>
      </c>
      <c r="EP42" s="19">
        <v>0</v>
      </c>
      <c r="EQ42" s="19">
        <v>0</v>
      </c>
      <c r="ER42" s="19">
        <v>0</v>
      </c>
      <c r="ES42" s="29">
        <f t="shared" si="7"/>
        <v>0</v>
      </c>
      <c r="ET42" s="29">
        <f t="shared" si="8"/>
        <v>0</v>
      </c>
      <c r="EU42" s="26">
        <f>+SUM(ES42:ET42)</f>
        <v>0</v>
      </c>
      <c r="EV42" s="19">
        <v>0</v>
      </c>
      <c r="EW42" s="19">
        <v>0</v>
      </c>
      <c r="EX42" s="19">
        <v>0</v>
      </c>
      <c r="EY42" s="19">
        <v>0</v>
      </c>
      <c r="EZ42" s="19">
        <v>0</v>
      </c>
      <c r="FA42" s="19">
        <v>0</v>
      </c>
      <c r="FB42" s="19">
        <v>0</v>
      </c>
      <c r="FC42" s="19">
        <v>0</v>
      </c>
      <c r="FD42" s="19">
        <v>0</v>
      </c>
      <c r="FE42" s="19">
        <v>0</v>
      </c>
      <c r="FF42" s="19">
        <v>0</v>
      </c>
      <c r="FG42" s="19">
        <v>0</v>
      </c>
      <c r="FH42" s="19">
        <v>0</v>
      </c>
      <c r="FI42" s="19">
        <v>0</v>
      </c>
      <c r="FJ42" s="19">
        <v>0</v>
      </c>
      <c r="FK42" s="19">
        <v>0</v>
      </c>
      <c r="FL42" s="19">
        <v>0</v>
      </c>
      <c r="FM42" s="19">
        <v>0</v>
      </c>
      <c r="FN42" s="19">
        <v>0</v>
      </c>
      <c r="FO42" s="19">
        <v>0</v>
      </c>
      <c r="FP42" s="19">
        <v>0</v>
      </c>
      <c r="FQ42" s="19">
        <v>0</v>
      </c>
      <c r="FR42" s="19">
        <v>0</v>
      </c>
      <c r="FS42" s="19">
        <v>0</v>
      </c>
      <c r="FT42" s="19">
        <v>0</v>
      </c>
      <c r="FU42" s="19">
        <v>0</v>
      </c>
      <c r="FV42" s="19">
        <v>0</v>
      </c>
      <c r="FW42" s="19">
        <v>0</v>
      </c>
      <c r="FX42" s="19">
        <v>0</v>
      </c>
      <c r="FY42" s="19">
        <v>0</v>
      </c>
      <c r="FZ42" s="19">
        <v>0</v>
      </c>
      <c r="GA42" s="19">
        <v>0</v>
      </c>
      <c r="GB42" s="19">
        <v>0</v>
      </c>
      <c r="GC42" s="19">
        <v>0</v>
      </c>
      <c r="GD42" s="19">
        <v>0</v>
      </c>
      <c r="GE42" s="19">
        <v>0</v>
      </c>
      <c r="GF42" s="19">
        <v>0</v>
      </c>
      <c r="GG42" s="19">
        <v>0</v>
      </c>
      <c r="GH42" s="19">
        <v>0</v>
      </c>
      <c r="GI42" s="19">
        <v>0</v>
      </c>
      <c r="GJ42" s="19">
        <v>0</v>
      </c>
      <c r="GK42" s="19">
        <v>0</v>
      </c>
      <c r="GL42" s="19">
        <v>0</v>
      </c>
      <c r="GM42" s="19">
        <v>0</v>
      </c>
      <c r="GN42" s="19">
        <v>0</v>
      </c>
      <c r="GO42" s="19">
        <v>0</v>
      </c>
      <c r="GP42" s="19">
        <v>0</v>
      </c>
      <c r="GQ42" s="19">
        <v>0</v>
      </c>
      <c r="GR42" s="19">
        <v>0</v>
      </c>
      <c r="GS42" s="19">
        <v>0</v>
      </c>
      <c r="GT42" s="19">
        <v>0</v>
      </c>
      <c r="GU42" s="19">
        <v>0</v>
      </c>
      <c r="GV42" s="19">
        <v>0</v>
      </c>
      <c r="GW42" s="19">
        <v>0</v>
      </c>
      <c r="GX42" s="19">
        <v>4</v>
      </c>
      <c r="GY42" s="19">
        <v>0</v>
      </c>
      <c r="GZ42" s="19">
        <v>0</v>
      </c>
      <c r="HA42" s="19">
        <v>0</v>
      </c>
      <c r="HB42" s="19">
        <v>0</v>
      </c>
      <c r="HC42" s="19">
        <v>0</v>
      </c>
      <c r="HD42" s="19">
        <v>0</v>
      </c>
      <c r="HE42" s="19">
        <v>0</v>
      </c>
      <c r="HF42" s="19">
        <v>0</v>
      </c>
      <c r="HG42" s="19">
        <v>0</v>
      </c>
      <c r="HH42" s="19">
        <v>0</v>
      </c>
      <c r="HI42" s="19">
        <v>0</v>
      </c>
      <c r="HJ42" s="19">
        <v>0</v>
      </c>
      <c r="HK42" s="19">
        <v>0</v>
      </c>
      <c r="HL42" s="19">
        <v>0</v>
      </c>
      <c r="HM42" s="19">
        <v>0</v>
      </c>
      <c r="HN42" s="19">
        <v>0</v>
      </c>
      <c r="HO42" s="19">
        <v>0</v>
      </c>
      <c r="HP42" s="19">
        <v>0</v>
      </c>
      <c r="HQ42" s="19">
        <v>0</v>
      </c>
      <c r="HR42" s="19">
        <v>0</v>
      </c>
      <c r="HS42" s="19">
        <v>0</v>
      </c>
      <c r="HT42" s="19">
        <v>0</v>
      </c>
      <c r="HU42" s="19">
        <v>0</v>
      </c>
      <c r="HV42" s="19">
        <v>0</v>
      </c>
      <c r="HW42" s="19">
        <v>0</v>
      </c>
      <c r="HX42" s="30">
        <f t="shared" si="6"/>
        <v>4</v>
      </c>
      <c r="HY42" s="31"/>
      <c r="HZ42" s="32">
        <v>0</v>
      </c>
      <c r="IA42" s="34">
        <v>0</v>
      </c>
      <c r="IB42" s="34">
        <v>0</v>
      </c>
      <c r="IC42" s="32">
        <v>0</v>
      </c>
      <c r="ID42" s="34">
        <v>0</v>
      </c>
      <c r="IE42" s="32">
        <v>0</v>
      </c>
      <c r="IF42" s="32">
        <v>1</v>
      </c>
      <c r="IG42" s="206">
        <v>0</v>
      </c>
      <c r="IH42" s="206"/>
      <c r="II42" s="33">
        <f t="shared" si="14"/>
        <v>1</v>
      </c>
    </row>
    <row r="43" spans="1:243" ht="30" customHeight="1" x14ac:dyDescent="0.25">
      <c r="A43" s="35" t="s">
        <v>264</v>
      </c>
      <c r="B43" s="18" t="s">
        <v>253</v>
      </c>
      <c r="C43" s="36">
        <v>0</v>
      </c>
      <c r="D43" s="19">
        <v>0</v>
      </c>
      <c r="E43" s="36">
        <v>0</v>
      </c>
      <c r="F43" s="19">
        <v>0</v>
      </c>
      <c r="G43" s="18">
        <v>0</v>
      </c>
      <c r="H43" s="19">
        <v>0</v>
      </c>
      <c r="I43" s="36">
        <v>0</v>
      </c>
      <c r="J43" s="18">
        <v>0</v>
      </c>
      <c r="K43" s="20">
        <f t="shared" si="15"/>
        <v>0</v>
      </c>
      <c r="L43" s="20">
        <f t="shared" si="15"/>
        <v>0</v>
      </c>
      <c r="M43" s="21">
        <f t="shared" si="1"/>
        <v>0</v>
      </c>
      <c r="N43" s="36">
        <v>0</v>
      </c>
      <c r="O43" s="18">
        <v>0</v>
      </c>
      <c r="P43" s="36">
        <v>0</v>
      </c>
      <c r="Q43" s="18">
        <v>0</v>
      </c>
      <c r="R43" s="36">
        <v>0</v>
      </c>
      <c r="S43" s="23">
        <v>0</v>
      </c>
      <c r="T43" s="36">
        <v>0</v>
      </c>
      <c r="U43" s="18">
        <v>0</v>
      </c>
      <c r="V43" s="18">
        <v>0</v>
      </c>
      <c r="W43" s="18">
        <v>0</v>
      </c>
      <c r="X43" s="18">
        <v>0</v>
      </c>
      <c r="Y43" s="18">
        <v>0</v>
      </c>
      <c r="Z43" s="18">
        <v>0</v>
      </c>
      <c r="AA43" s="36">
        <v>0</v>
      </c>
      <c r="AB43" s="18">
        <v>0</v>
      </c>
      <c r="AC43" s="36">
        <v>0</v>
      </c>
      <c r="AD43" s="36">
        <v>0</v>
      </c>
      <c r="AE43" s="18">
        <v>0</v>
      </c>
      <c r="AF43" s="20">
        <f t="shared" si="16"/>
        <v>0</v>
      </c>
      <c r="AG43" s="20">
        <f t="shared" si="16"/>
        <v>0</v>
      </c>
      <c r="AH43" s="26">
        <f t="shared" si="3"/>
        <v>0</v>
      </c>
      <c r="AI43" s="27">
        <v>0</v>
      </c>
      <c r="AJ43" s="27">
        <v>0</v>
      </c>
      <c r="AK43" s="27">
        <v>0</v>
      </c>
      <c r="AL43" s="27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19">
        <v>0</v>
      </c>
      <c r="AY43" s="19">
        <v>0</v>
      </c>
      <c r="AZ43" s="19">
        <v>0</v>
      </c>
      <c r="BA43" s="19">
        <v>0</v>
      </c>
      <c r="BB43" s="19">
        <v>0</v>
      </c>
      <c r="BC43" s="19">
        <v>0</v>
      </c>
      <c r="BD43" s="19">
        <v>0</v>
      </c>
      <c r="BE43" s="19">
        <v>0</v>
      </c>
      <c r="BF43" s="19">
        <v>0</v>
      </c>
      <c r="BG43" s="19">
        <v>0</v>
      </c>
      <c r="BH43" s="19">
        <v>0</v>
      </c>
      <c r="BI43" s="19">
        <v>13</v>
      </c>
      <c r="BJ43" s="19">
        <v>0</v>
      </c>
      <c r="BK43" s="19">
        <v>0</v>
      </c>
      <c r="BL43" s="19">
        <v>0</v>
      </c>
      <c r="BM43" s="19">
        <v>0</v>
      </c>
      <c r="BN43" s="19">
        <v>0</v>
      </c>
      <c r="BO43" s="19">
        <v>0</v>
      </c>
      <c r="BP43" s="19">
        <v>0</v>
      </c>
      <c r="BQ43" s="19">
        <v>0</v>
      </c>
      <c r="BR43" s="19">
        <v>0</v>
      </c>
      <c r="BS43" s="19">
        <v>0</v>
      </c>
      <c r="BT43" s="19">
        <v>0</v>
      </c>
      <c r="BU43" s="19"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0</v>
      </c>
      <c r="CA43" s="19">
        <v>0</v>
      </c>
      <c r="CB43" s="19">
        <v>0</v>
      </c>
      <c r="CC43" s="19">
        <v>0</v>
      </c>
      <c r="CD43" s="19">
        <v>0</v>
      </c>
      <c r="CE43" s="19">
        <v>0</v>
      </c>
      <c r="CF43" s="19">
        <v>0</v>
      </c>
      <c r="CG43" s="28">
        <f t="shared" si="12"/>
        <v>13</v>
      </c>
      <c r="CH43" s="29">
        <f t="shared" si="13"/>
        <v>0</v>
      </c>
      <c r="CI43" s="19">
        <v>0</v>
      </c>
      <c r="CJ43" s="19">
        <v>0</v>
      </c>
      <c r="CK43" s="19">
        <v>0</v>
      </c>
      <c r="CL43" s="19">
        <v>0</v>
      </c>
      <c r="CM43" s="27">
        <v>0</v>
      </c>
      <c r="CN43" s="19">
        <v>0</v>
      </c>
      <c r="CO43" s="27">
        <v>0</v>
      </c>
      <c r="CP43" s="19">
        <v>0</v>
      </c>
      <c r="CQ43" s="19">
        <v>0</v>
      </c>
      <c r="CR43" s="19">
        <v>0</v>
      </c>
      <c r="CS43" s="19">
        <v>0</v>
      </c>
      <c r="CT43" s="27">
        <v>0</v>
      </c>
      <c r="CU43" s="19">
        <v>0</v>
      </c>
      <c r="CV43" s="19">
        <v>0</v>
      </c>
      <c r="CW43" s="19">
        <v>0</v>
      </c>
      <c r="CX43" s="27">
        <v>0</v>
      </c>
      <c r="CY43" s="19">
        <v>0</v>
      </c>
      <c r="CZ43" s="27">
        <v>0</v>
      </c>
      <c r="DA43" s="19">
        <v>0</v>
      </c>
      <c r="DB43" s="19">
        <v>0</v>
      </c>
      <c r="DC43" s="27">
        <v>0</v>
      </c>
      <c r="DD43" s="19">
        <v>0</v>
      </c>
      <c r="DE43" s="27">
        <v>0</v>
      </c>
      <c r="DF43" s="19">
        <v>0</v>
      </c>
      <c r="DG43" s="19">
        <v>0</v>
      </c>
      <c r="DH43" s="27">
        <v>0</v>
      </c>
      <c r="DI43" s="19">
        <v>0</v>
      </c>
      <c r="DJ43" s="19">
        <v>0</v>
      </c>
      <c r="DK43" s="19">
        <v>0</v>
      </c>
      <c r="DL43" s="19">
        <v>0</v>
      </c>
      <c r="DM43" s="19">
        <v>0</v>
      </c>
      <c r="DN43" s="19">
        <v>0</v>
      </c>
      <c r="DO43" s="19">
        <v>0</v>
      </c>
      <c r="DP43" s="19">
        <v>0</v>
      </c>
      <c r="DQ43" s="19">
        <v>0</v>
      </c>
      <c r="DR43" s="27">
        <v>0</v>
      </c>
      <c r="DS43" s="19">
        <v>0</v>
      </c>
      <c r="DT43" s="19">
        <v>0</v>
      </c>
      <c r="DU43" s="27">
        <v>0</v>
      </c>
      <c r="DV43" s="19">
        <v>0</v>
      </c>
      <c r="DW43" s="27">
        <v>0</v>
      </c>
      <c r="DX43" s="19">
        <v>0</v>
      </c>
      <c r="DY43" s="27">
        <v>0</v>
      </c>
      <c r="DZ43" s="19">
        <v>0</v>
      </c>
      <c r="EA43" s="19">
        <v>0</v>
      </c>
      <c r="EB43" s="19">
        <v>0</v>
      </c>
      <c r="EC43" s="27">
        <v>0</v>
      </c>
      <c r="ED43" s="19">
        <v>0</v>
      </c>
      <c r="EE43" s="27">
        <v>0</v>
      </c>
      <c r="EF43" s="19">
        <v>0</v>
      </c>
      <c r="EG43" s="27">
        <v>0</v>
      </c>
      <c r="EH43" s="19">
        <v>0</v>
      </c>
      <c r="EI43" s="19">
        <v>0</v>
      </c>
      <c r="EJ43" s="19">
        <v>0</v>
      </c>
      <c r="EK43" s="19">
        <v>0</v>
      </c>
      <c r="EL43" s="19">
        <v>0</v>
      </c>
      <c r="EM43" s="27">
        <v>0</v>
      </c>
      <c r="EN43" s="27">
        <v>0</v>
      </c>
      <c r="EO43" s="27">
        <v>0</v>
      </c>
      <c r="EP43" s="27">
        <v>0</v>
      </c>
      <c r="EQ43" s="19">
        <v>0</v>
      </c>
      <c r="ER43" s="19">
        <v>0</v>
      </c>
      <c r="ES43" s="29">
        <f t="shared" si="7"/>
        <v>0</v>
      </c>
      <c r="ET43" s="29">
        <f t="shared" si="8"/>
        <v>0</v>
      </c>
      <c r="EU43" s="26">
        <f>+SUM(ES43:ET43)</f>
        <v>0</v>
      </c>
      <c r="EV43" s="19">
        <v>0</v>
      </c>
      <c r="EW43" s="19">
        <v>0</v>
      </c>
      <c r="EX43" s="19">
        <v>0</v>
      </c>
      <c r="EY43" s="19">
        <v>0</v>
      </c>
      <c r="EZ43" s="19">
        <v>0</v>
      </c>
      <c r="FA43" s="19">
        <v>0</v>
      </c>
      <c r="FB43" s="19">
        <v>0</v>
      </c>
      <c r="FC43" s="19">
        <v>0</v>
      </c>
      <c r="FD43" s="19">
        <v>0</v>
      </c>
      <c r="FE43" s="19">
        <v>0</v>
      </c>
      <c r="FF43" s="19">
        <v>0</v>
      </c>
      <c r="FG43" s="19">
        <v>0</v>
      </c>
      <c r="FH43" s="19">
        <v>0</v>
      </c>
      <c r="FI43" s="19">
        <v>0</v>
      </c>
      <c r="FJ43" s="19">
        <v>0</v>
      </c>
      <c r="FK43" s="19">
        <v>0</v>
      </c>
      <c r="FL43" s="19">
        <v>0</v>
      </c>
      <c r="FM43" s="19">
        <v>0</v>
      </c>
      <c r="FN43" s="19">
        <v>0</v>
      </c>
      <c r="FO43" s="19">
        <v>0</v>
      </c>
      <c r="FP43" s="19">
        <v>0</v>
      </c>
      <c r="FQ43" s="19">
        <v>0</v>
      </c>
      <c r="FR43" s="19">
        <v>0</v>
      </c>
      <c r="FS43" s="19">
        <v>0</v>
      </c>
      <c r="FT43" s="19">
        <v>0</v>
      </c>
      <c r="FU43" s="19">
        <v>0</v>
      </c>
      <c r="FV43" s="19">
        <v>0</v>
      </c>
      <c r="FW43" s="19">
        <v>0</v>
      </c>
      <c r="FX43" s="19">
        <v>0</v>
      </c>
      <c r="FY43" s="19">
        <v>0</v>
      </c>
      <c r="FZ43" s="19">
        <v>0</v>
      </c>
      <c r="GA43" s="19">
        <v>0</v>
      </c>
      <c r="GB43" s="19">
        <v>0</v>
      </c>
      <c r="GC43" s="19">
        <v>0</v>
      </c>
      <c r="GD43" s="19">
        <v>0</v>
      </c>
      <c r="GE43" s="19">
        <v>0</v>
      </c>
      <c r="GF43" s="19">
        <v>0</v>
      </c>
      <c r="GG43" s="19">
        <v>0</v>
      </c>
      <c r="GH43" s="19">
        <v>0</v>
      </c>
      <c r="GI43" s="19">
        <v>0</v>
      </c>
      <c r="GJ43" s="19">
        <v>0</v>
      </c>
      <c r="GK43" s="19">
        <v>0</v>
      </c>
      <c r="GL43" s="19">
        <v>0</v>
      </c>
      <c r="GM43" s="19">
        <v>0</v>
      </c>
      <c r="GN43" s="19">
        <v>0</v>
      </c>
      <c r="GO43" s="19">
        <v>0</v>
      </c>
      <c r="GP43" s="19">
        <v>0</v>
      </c>
      <c r="GQ43" s="19">
        <v>0</v>
      </c>
      <c r="GR43" s="19">
        <v>0</v>
      </c>
      <c r="GS43" s="19">
        <v>0</v>
      </c>
      <c r="GT43" s="19">
        <v>0</v>
      </c>
      <c r="GU43" s="19">
        <v>0</v>
      </c>
      <c r="GV43" s="19">
        <v>0</v>
      </c>
      <c r="GW43" s="19">
        <v>0</v>
      </c>
      <c r="GX43" s="19">
        <v>0</v>
      </c>
      <c r="GY43" s="19">
        <v>0</v>
      </c>
      <c r="GZ43" s="19">
        <v>0</v>
      </c>
      <c r="HA43" s="19">
        <v>0</v>
      </c>
      <c r="HB43" s="19">
        <v>0</v>
      </c>
      <c r="HC43" s="19">
        <v>0</v>
      </c>
      <c r="HD43" s="19">
        <v>0</v>
      </c>
      <c r="HE43" s="19">
        <v>0</v>
      </c>
      <c r="HF43" s="19">
        <v>0</v>
      </c>
      <c r="HG43" s="19">
        <v>0</v>
      </c>
      <c r="HH43" s="19">
        <v>0</v>
      </c>
      <c r="HI43" s="19">
        <v>0</v>
      </c>
      <c r="HJ43" s="19">
        <v>0</v>
      </c>
      <c r="HK43" s="19">
        <v>0</v>
      </c>
      <c r="HL43" s="19">
        <v>0</v>
      </c>
      <c r="HM43" s="19">
        <v>0</v>
      </c>
      <c r="HN43" s="19">
        <v>0</v>
      </c>
      <c r="HO43" s="19">
        <v>0</v>
      </c>
      <c r="HP43" s="19">
        <v>0</v>
      </c>
      <c r="HQ43" s="19">
        <v>0</v>
      </c>
      <c r="HR43" s="19">
        <v>0</v>
      </c>
      <c r="HS43" s="19">
        <v>0</v>
      </c>
      <c r="HT43" s="19">
        <v>0</v>
      </c>
      <c r="HU43" s="19">
        <v>0</v>
      </c>
      <c r="HV43" s="19">
        <v>0</v>
      </c>
      <c r="HW43" s="19">
        <v>0</v>
      </c>
      <c r="HX43" s="30">
        <f t="shared" si="6"/>
        <v>0</v>
      </c>
      <c r="HY43" s="31"/>
      <c r="HZ43" s="32">
        <v>0</v>
      </c>
      <c r="IA43" s="34">
        <v>0</v>
      </c>
      <c r="IB43" s="34">
        <v>0</v>
      </c>
      <c r="IC43" s="32">
        <v>0</v>
      </c>
      <c r="ID43" s="34">
        <v>0</v>
      </c>
      <c r="IE43" s="32">
        <v>0</v>
      </c>
      <c r="IF43" s="32">
        <v>0</v>
      </c>
      <c r="IG43" s="206">
        <v>0</v>
      </c>
      <c r="IH43" s="206"/>
      <c r="II43" s="33">
        <f t="shared" si="14"/>
        <v>0</v>
      </c>
    </row>
    <row r="44" spans="1:243" ht="30" customHeight="1" x14ac:dyDescent="0.25">
      <c r="A44" s="17" t="s">
        <v>265</v>
      </c>
      <c r="B44" s="18" t="s">
        <v>253</v>
      </c>
      <c r="C44" s="18">
        <v>0</v>
      </c>
      <c r="D44" s="19">
        <v>0</v>
      </c>
      <c r="E44" s="18">
        <v>0</v>
      </c>
      <c r="F44" s="19">
        <v>0</v>
      </c>
      <c r="G44" s="18">
        <v>0</v>
      </c>
      <c r="H44" s="19">
        <v>0</v>
      </c>
      <c r="I44" s="18">
        <v>0</v>
      </c>
      <c r="J44" s="18">
        <v>35</v>
      </c>
      <c r="K44" s="20">
        <f t="shared" si="15"/>
        <v>0</v>
      </c>
      <c r="L44" s="20">
        <f t="shared" si="15"/>
        <v>35</v>
      </c>
      <c r="M44" s="21">
        <f t="shared" si="1"/>
        <v>35</v>
      </c>
      <c r="N44" s="36">
        <v>0</v>
      </c>
      <c r="O44" s="18">
        <v>0</v>
      </c>
      <c r="P44" s="36">
        <v>0</v>
      </c>
      <c r="Q44" s="18">
        <v>0</v>
      </c>
      <c r="R44" s="18">
        <v>0</v>
      </c>
      <c r="S44" s="23">
        <v>0</v>
      </c>
      <c r="T44" s="36">
        <v>0</v>
      </c>
      <c r="U44" s="18">
        <v>0</v>
      </c>
      <c r="V44" s="18">
        <v>0</v>
      </c>
      <c r="W44" s="18">
        <v>1</v>
      </c>
      <c r="X44" s="18">
        <v>0</v>
      </c>
      <c r="Y44" s="18">
        <v>0</v>
      </c>
      <c r="Z44" s="18">
        <v>0</v>
      </c>
      <c r="AA44" s="18">
        <v>35</v>
      </c>
      <c r="AB44" s="18">
        <v>0</v>
      </c>
      <c r="AC44" s="18">
        <v>0</v>
      </c>
      <c r="AD44" s="36">
        <v>0</v>
      </c>
      <c r="AE44" s="18">
        <v>0</v>
      </c>
      <c r="AF44" s="20">
        <f t="shared" si="16"/>
        <v>0</v>
      </c>
      <c r="AG44" s="20">
        <f t="shared" si="16"/>
        <v>36</v>
      </c>
      <c r="AH44" s="26">
        <f t="shared" si="3"/>
        <v>36</v>
      </c>
      <c r="AI44" s="27">
        <v>0</v>
      </c>
      <c r="AJ44" s="27">
        <v>0</v>
      </c>
      <c r="AK44" s="27">
        <v>0</v>
      </c>
      <c r="AL44" s="27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0</v>
      </c>
      <c r="AY44" s="19">
        <v>0</v>
      </c>
      <c r="AZ44" s="19">
        <v>0</v>
      </c>
      <c r="BA44" s="19">
        <v>0</v>
      </c>
      <c r="BB44" s="19">
        <v>0</v>
      </c>
      <c r="BC44" s="19">
        <v>0</v>
      </c>
      <c r="BD44" s="19">
        <v>0</v>
      </c>
      <c r="BE44" s="19">
        <v>0</v>
      </c>
      <c r="BF44" s="19">
        <v>0</v>
      </c>
      <c r="BG44" s="19"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v>0</v>
      </c>
      <c r="BN44" s="19">
        <v>0</v>
      </c>
      <c r="BO44" s="19">
        <v>0</v>
      </c>
      <c r="BP44" s="19">
        <v>0</v>
      </c>
      <c r="BQ44" s="19">
        <v>0</v>
      </c>
      <c r="BR44" s="19">
        <v>0</v>
      </c>
      <c r="BS44" s="19">
        <v>0</v>
      </c>
      <c r="BT44" s="19">
        <v>0</v>
      </c>
      <c r="BU44" s="19">
        <v>0</v>
      </c>
      <c r="BV44" s="19">
        <v>0</v>
      </c>
      <c r="BW44" s="19">
        <v>0</v>
      </c>
      <c r="BX44" s="19">
        <v>0</v>
      </c>
      <c r="BY44" s="19">
        <v>0</v>
      </c>
      <c r="BZ44" s="19">
        <v>0</v>
      </c>
      <c r="CA44" s="19">
        <v>0</v>
      </c>
      <c r="CB44" s="19">
        <v>0</v>
      </c>
      <c r="CC44" s="19">
        <v>0</v>
      </c>
      <c r="CD44" s="19">
        <v>0</v>
      </c>
      <c r="CE44" s="19">
        <v>0</v>
      </c>
      <c r="CF44" s="19">
        <v>0</v>
      </c>
      <c r="CG44" s="28">
        <f t="shared" si="12"/>
        <v>0</v>
      </c>
      <c r="CH44" s="29">
        <f t="shared" si="13"/>
        <v>0</v>
      </c>
      <c r="CI44" s="19">
        <v>0</v>
      </c>
      <c r="CJ44" s="19">
        <v>0</v>
      </c>
      <c r="CK44" s="19">
        <v>0</v>
      </c>
      <c r="CL44" s="19">
        <v>0</v>
      </c>
      <c r="CM44" s="19">
        <v>0</v>
      </c>
      <c r="CN44" s="19">
        <v>0</v>
      </c>
      <c r="CO44" s="19">
        <v>0</v>
      </c>
      <c r="CP44" s="19">
        <v>0</v>
      </c>
      <c r="CQ44" s="19">
        <v>0</v>
      </c>
      <c r="CR44" s="19">
        <v>0</v>
      </c>
      <c r="CS44" s="19">
        <v>0</v>
      </c>
      <c r="CT44" s="19">
        <v>0</v>
      </c>
      <c r="CU44" s="19">
        <v>0</v>
      </c>
      <c r="CV44" s="19">
        <v>0</v>
      </c>
      <c r="CW44" s="19">
        <v>0</v>
      </c>
      <c r="CX44" s="19">
        <v>0</v>
      </c>
      <c r="CY44" s="19">
        <v>0</v>
      </c>
      <c r="CZ44" s="19">
        <v>0</v>
      </c>
      <c r="DA44" s="19">
        <v>0</v>
      </c>
      <c r="DB44" s="19">
        <v>6</v>
      </c>
      <c r="DC44" s="19">
        <v>0</v>
      </c>
      <c r="DD44" s="19">
        <v>1</v>
      </c>
      <c r="DE44" s="19">
        <v>0</v>
      </c>
      <c r="DF44" s="19">
        <v>0</v>
      </c>
      <c r="DG44" s="19">
        <v>0</v>
      </c>
      <c r="DH44" s="19">
        <v>0</v>
      </c>
      <c r="DI44" s="19">
        <v>0</v>
      </c>
      <c r="DJ44" s="19">
        <v>0</v>
      </c>
      <c r="DK44" s="19">
        <v>0</v>
      </c>
      <c r="DL44" s="19">
        <v>0</v>
      </c>
      <c r="DM44" s="19">
        <v>0</v>
      </c>
      <c r="DN44" s="19">
        <v>0</v>
      </c>
      <c r="DO44" s="19">
        <v>0</v>
      </c>
      <c r="DP44" s="19">
        <v>0</v>
      </c>
      <c r="DQ44" s="19">
        <v>0</v>
      </c>
      <c r="DR44" s="19">
        <v>0</v>
      </c>
      <c r="DS44" s="19">
        <v>0</v>
      </c>
      <c r="DT44" s="19">
        <v>0</v>
      </c>
      <c r="DU44" s="19">
        <v>1</v>
      </c>
      <c r="DV44" s="19">
        <v>2</v>
      </c>
      <c r="DW44" s="19">
        <v>0</v>
      </c>
      <c r="DX44" s="19">
        <v>0</v>
      </c>
      <c r="DY44" s="19">
        <v>0</v>
      </c>
      <c r="DZ44" s="19">
        <v>0</v>
      </c>
      <c r="EA44" s="19">
        <v>0</v>
      </c>
      <c r="EB44" s="19">
        <v>0</v>
      </c>
      <c r="EC44" s="19">
        <v>0</v>
      </c>
      <c r="ED44" s="19">
        <v>0</v>
      </c>
      <c r="EE44" s="19">
        <v>5</v>
      </c>
      <c r="EF44" s="19">
        <v>0</v>
      </c>
      <c r="EG44" s="19">
        <v>0</v>
      </c>
      <c r="EH44" s="19">
        <v>0</v>
      </c>
      <c r="EI44" s="19">
        <v>0</v>
      </c>
      <c r="EJ44" s="19">
        <v>0</v>
      </c>
      <c r="EK44" s="19">
        <v>0</v>
      </c>
      <c r="EL44" s="19">
        <v>0</v>
      </c>
      <c r="EM44" s="19">
        <v>0</v>
      </c>
      <c r="EN44" s="19">
        <v>0</v>
      </c>
      <c r="EO44" s="27">
        <v>0</v>
      </c>
      <c r="EP44" s="19">
        <v>0</v>
      </c>
      <c r="EQ44" s="19">
        <v>7</v>
      </c>
      <c r="ER44" s="19">
        <v>30</v>
      </c>
      <c r="ES44" s="29">
        <f t="shared" si="7"/>
        <v>6</v>
      </c>
      <c r="ET44" s="29">
        <f t="shared" si="8"/>
        <v>46</v>
      </c>
      <c r="EU44" s="26">
        <f t="shared" si="10"/>
        <v>52</v>
      </c>
      <c r="EV44" s="19">
        <v>0</v>
      </c>
      <c r="EW44" s="19">
        <v>0</v>
      </c>
      <c r="EX44" s="19">
        <v>0</v>
      </c>
      <c r="EY44" s="19">
        <v>0</v>
      </c>
      <c r="EZ44" s="19">
        <v>0</v>
      </c>
      <c r="FA44" s="19">
        <v>1</v>
      </c>
      <c r="FB44" s="19">
        <v>0</v>
      </c>
      <c r="FC44" s="19">
        <v>4</v>
      </c>
      <c r="FD44" s="19">
        <v>0</v>
      </c>
      <c r="FE44" s="19">
        <v>0</v>
      </c>
      <c r="FF44" s="19">
        <v>0</v>
      </c>
      <c r="FG44" s="19">
        <v>0</v>
      </c>
      <c r="FH44" s="19">
        <v>0</v>
      </c>
      <c r="FI44" s="19">
        <v>0</v>
      </c>
      <c r="FJ44" s="19">
        <v>0</v>
      </c>
      <c r="FK44" s="19">
        <v>0</v>
      </c>
      <c r="FL44" s="19">
        <v>0</v>
      </c>
      <c r="FM44" s="19">
        <v>0</v>
      </c>
      <c r="FN44" s="19">
        <v>0</v>
      </c>
      <c r="FO44" s="19">
        <v>0</v>
      </c>
      <c r="FP44" s="19">
        <v>0</v>
      </c>
      <c r="FQ44" s="19">
        <v>0</v>
      </c>
      <c r="FR44" s="19">
        <v>0</v>
      </c>
      <c r="FS44" s="19">
        <v>0</v>
      </c>
      <c r="FT44" s="19">
        <v>0</v>
      </c>
      <c r="FU44" s="19">
        <v>0</v>
      </c>
      <c r="FV44" s="19">
        <v>0</v>
      </c>
      <c r="FW44" s="19">
        <v>0</v>
      </c>
      <c r="FX44" s="19">
        <v>0</v>
      </c>
      <c r="FY44" s="19">
        <v>0</v>
      </c>
      <c r="FZ44" s="19">
        <v>0</v>
      </c>
      <c r="GA44" s="19">
        <v>0</v>
      </c>
      <c r="GB44" s="19">
        <v>0</v>
      </c>
      <c r="GC44" s="19">
        <v>0</v>
      </c>
      <c r="GD44" s="19">
        <v>0</v>
      </c>
      <c r="GE44" s="19">
        <v>0</v>
      </c>
      <c r="GF44" s="19">
        <v>0</v>
      </c>
      <c r="GG44" s="19">
        <v>0</v>
      </c>
      <c r="GH44" s="19">
        <v>0</v>
      </c>
      <c r="GI44" s="19">
        <v>0</v>
      </c>
      <c r="GJ44" s="19">
        <v>0</v>
      </c>
      <c r="GK44" s="19">
        <v>0</v>
      </c>
      <c r="GL44" s="19">
        <v>0</v>
      </c>
      <c r="GM44" s="19">
        <v>0</v>
      </c>
      <c r="GN44" s="19">
        <v>0</v>
      </c>
      <c r="GO44" s="19">
        <v>0</v>
      </c>
      <c r="GP44" s="19">
        <v>0</v>
      </c>
      <c r="GQ44" s="19">
        <v>0</v>
      </c>
      <c r="GR44" s="19">
        <v>0</v>
      </c>
      <c r="GS44" s="19">
        <v>0</v>
      </c>
      <c r="GT44" s="19">
        <v>0</v>
      </c>
      <c r="GU44" s="19">
        <v>0</v>
      </c>
      <c r="GV44" s="19">
        <v>0</v>
      </c>
      <c r="GW44" s="19">
        <v>0</v>
      </c>
      <c r="GX44" s="19">
        <v>0</v>
      </c>
      <c r="GY44" s="19">
        <v>0</v>
      </c>
      <c r="GZ44" s="19">
        <v>0</v>
      </c>
      <c r="HA44" s="19">
        <v>0</v>
      </c>
      <c r="HB44" s="19">
        <v>0</v>
      </c>
      <c r="HC44" s="19">
        <v>0</v>
      </c>
      <c r="HD44" s="19">
        <v>0</v>
      </c>
      <c r="HE44" s="19">
        <v>0</v>
      </c>
      <c r="HF44" s="19">
        <v>0</v>
      </c>
      <c r="HG44" s="19">
        <v>0</v>
      </c>
      <c r="HH44" s="19">
        <v>0</v>
      </c>
      <c r="HI44" s="19">
        <v>0</v>
      </c>
      <c r="HJ44" s="19">
        <v>0</v>
      </c>
      <c r="HK44" s="19">
        <v>0</v>
      </c>
      <c r="HL44" s="19">
        <v>0</v>
      </c>
      <c r="HM44" s="19">
        <v>0</v>
      </c>
      <c r="HN44" s="19">
        <v>0</v>
      </c>
      <c r="HO44" s="19">
        <v>0</v>
      </c>
      <c r="HP44" s="19">
        <v>0</v>
      </c>
      <c r="HQ44" s="19">
        <v>0</v>
      </c>
      <c r="HR44" s="19">
        <v>0</v>
      </c>
      <c r="HS44" s="19">
        <v>0</v>
      </c>
      <c r="HT44" s="19">
        <v>0</v>
      </c>
      <c r="HU44" s="19">
        <v>0</v>
      </c>
      <c r="HV44" s="19">
        <v>0</v>
      </c>
      <c r="HW44" s="19">
        <v>0</v>
      </c>
      <c r="HX44" s="30">
        <f t="shared" si="6"/>
        <v>5</v>
      </c>
      <c r="HY44" s="31"/>
      <c r="HZ44" s="32">
        <v>0</v>
      </c>
      <c r="IA44" s="34">
        <v>0</v>
      </c>
      <c r="IB44" s="34">
        <v>0</v>
      </c>
      <c r="IC44" s="32">
        <v>0</v>
      </c>
      <c r="ID44" s="34">
        <v>0</v>
      </c>
      <c r="IE44" s="32">
        <v>8</v>
      </c>
      <c r="IF44" s="32">
        <v>0</v>
      </c>
      <c r="IG44" s="206">
        <v>0</v>
      </c>
      <c r="IH44" s="206"/>
      <c r="II44" s="33">
        <f t="shared" si="14"/>
        <v>8</v>
      </c>
    </row>
    <row r="45" spans="1:243" ht="30" customHeight="1" x14ac:dyDescent="0.25">
      <c r="A45" s="35" t="s">
        <v>266</v>
      </c>
      <c r="B45" s="18" t="s">
        <v>253</v>
      </c>
      <c r="C45" s="36">
        <v>0</v>
      </c>
      <c r="D45" s="19">
        <v>2</v>
      </c>
      <c r="E45" s="36">
        <v>1</v>
      </c>
      <c r="F45" s="19">
        <v>0</v>
      </c>
      <c r="G45" s="18">
        <v>0</v>
      </c>
      <c r="H45" s="19">
        <v>0</v>
      </c>
      <c r="I45" s="36">
        <v>0</v>
      </c>
      <c r="J45" s="18">
        <v>0</v>
      </c>
      <c r="K45" s="20">
        <f t="shared" si="15"/>
        <v>1</v>
      </c>
      <c r="L45" s="20">
        <f t="shared" si="15"/>
        <v>2</v>
      </c>
      <c r="M45" s="21">
        <f t="shared" si="1"/>
        <v>3</v>
      </c>
      <c r="N45" s="36">
        <v>0</v>
      </c>
      <c r="O45" s="18">
        <v>0</v>
      </c>
      <c r="P45" s="36">
        <v>0</v>
      </c>
      <c r="Q45" s="18">
        <v>0</v>
      </c>
      <c r="R45" s="36">
        <v>0</v>
      </c>
      <c r="S45" s="23">
        <v>0</v>
      </c>
      <c r="T45" s="36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  <c r="Z45" s="18">
        <v>0</v>
      </c>
      <c r="AA45" s="18">
        <v>0</v>
      </c>
      <c r="AB45" s="18">
        <v>0</v>
      </c>
      <c r="AC45" s="18">
        <v>0</v>
      </c>
      <c r="AD45" s="36">
        <v>0</v>
      </c>
      <c r="AE45" s="18">
        <v>0</v>
      </c>
      <c r="AF45" s="20">
        <f t="shared" si="16"/>
        <v>0</v>
      </c>
      <c r="AG45" s="20">
        <f t="shared" si="16"/>
        <v>0</v>
      </c>
      <c r="AH45" s="26">
        <f t="shared" si="3"/>
        <v>0</v>
      </c>
      <c r="AI45" s="27">
        <v>0</v>
      </c>
      <c r="AJ45" s="27">
        <v>0</v>
      </c>
      <c r="AK45" s="27">
        <v>0</v>
      </c>
      <c r="AL45" s="27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19">
        <v>0</v>
      </c>
      <c r="AZ45" s="19">
        <v>0</v>
      </c>
      <c r="BA45" s="19">
        <v>0</v>
      </c>
      <c r="BB45" s="19">
        <v>0</v>
      </c>
      <c r="BC45" s="19">
        <v>0</v>
      </c>
      <c r="BD45" s="19">
        <v>0</v>
      </c>
      <c r="BE45" s="19">
        <v>0</v>
      </c>
      <c r="BF45" s="19">
        <v>0</v>
      </c>
      <c r="BG45" s="19">
        <v>0</v>
      </c>
      <c r="BH45" s="19">
        <v>0</v>
      </c>
      <c r="BI45" s="19">
        <v>0</v>
      </c>
      <c r="BJ45" s="19">
        <v>0</v>
      </c>
      <c r="BK45" s="19">
        <v>0</v>
      </c>
      <c r="BL45" s="19">
        <v>0</v>
      </c>
      <c r="BM45" s="19">
        <v>0</v>
      </c>
      <c r="BN45" s="19">
        <v>0</v>
      </c>
      <c r="BO45" s="19">
        <v>0</v>
      </c>
      <c r="BP45" s="19">
        <v>0</v>
      </c>
      <c r="BQ45" s="19">
        <v>0</v>
      </c>
      <c r="BR45" s="19">
        <v>0</v>
      </c>
      <c r="BS45" s="19">
        <v>0</v>
      </c>
      <c r="BT45" s="19">
        <v>0</v>
      </c>
      <c r="BU45" s="19"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0</v>
      </c>
      <c r="CC45" s="19">
        <v>0</v>
      </c>
      <c r="CD45" s="19">
        <v>0</v>
      </c>
      <c r="CE45" s="19">
        <v>0</v>
      </c>
      <c r="CF45" s="19">
        <v>0</v>
      </c>
      <c r="CG45" s="28">
        <f t="shared" si="12"/>
        <v>0</v>
      </c>
      <c r="CH45" s="29">
        <f t="shared" si="13"/>
        <v>0</v>
      </c>
      <c r="CI45" s="19">
        <v>0</v>
      </c>
      <c r="CJ45" s="19">
        <v>0</v>
      </c>
      <c r="CK45" s="19">
        <v>0</v>
      </c>
      <c r="CL45" s="19">
        <v>0</v>
      </c>
      <c r="CM45" s="27">
        <v>0</v>
      </c>
      <c r="CN45" s="19">
        <v>0</v>
      </c>
      <c r="CO45" s="27">
        <v>0</v>
      </c>
      <c r="CP45" s="19">
        <v>0</v>
      </c>
      <c r="CQ45" s="19">
        <v>0</v>
      </c>
      <c r="CR45" s="19">
        <v>0</v>
      </c>
      <c r="CS45" s="19">
        <v>0</v>
      </c>
      <c r="CT45" s="27">
        <v>0</v>
      </c>
      <c r="CU45" s="19">
        <v>0</v>
      </c>
      <c r="CV45" s="19">
        <v>0</v>
      </c>
      <c r="CW45" s="19">
        <v>0</v>
      </c>
      <c r="CX45" s="27">
        <v>0</v>
      </c>
      <c r="CY45" s="19">
        <v>0</v>
      </c>
      <c r="CZ45" s="27">
        <v>0</v>
      </c>
      <c r="DA45" s="19">
        <v>0</v>
      </c>
      <c r="DB45" s="19">
        <v>0</v>
      </c>
      <c r="DC45" s="27">
        <v>0</v>
      </c>
      <c r="DD45" s="19">
        <v>0</v>
      </c>
      <c r="DE45" s="27">
        <v>0</v>
      </c>
      <c r="DF45" s="19">
        <v>0</v>
      </c>
      <c r="DG45" s="19">
        <v>0</v>
      </c>
      <c r="DH45" s="27">
        <v>0</v>
      </c>
      <c r="DI45" s="19">
        <v>0</v>
      </c>
      <c r="DJ45" s="19">
        <v>0</v>
      </c>
      <c r="DK45" s="19">
        <v>0</v>
      </c>
      <c r="DL45" s="19">
        <v>0</v>
      </c>
      <c r="DM45" s="19">
        <v>0</v>
      </c>
      <c r="DN45" s="19">
        <v>0</v>
      </c>
      <c r="DO45" s="19">
        <v>0</v>
      </c>
      <c r="DP45" s="19">
        <v>0</v>
      </c>
      <c r="DQ45" s="19">
        <v>0</v>
      </c>
      <c r="DR45" s="27">
        <v>0</v>
      </c>
      <c r="DS45" s="19">
        <v>0</v>
      </c>
      <c r="DT45" s="19">
        <v>0</v>
      </c>
      <c r="DU45" s="27">
        <v>0</v>
      </c>
      <c r="DV45" s="19">
        <v>0</v>
      </c>
      <c r="DW45" s="27">
        <v>0</v>
      </c>
      <c r="DX45" s="19">
        <v>0</v>
      </c>
      <c r="DY45" s="27">
        <v>0</v>
      </c>
      <c r="DZ45" s="19">
        <v>0</v>
      </c>
      <c r="EA45" s="19">
        <v>0</v>
      </c>
      <c r="EB45" s="19">
        <v>0</v>
      </c>
      <c r="EC45" s="27">
        <v>0</v>
      </c>
      <c r="ED45" s="19">
        <v>0</v>
      </c>
      <c r="EE45" s="27">
        <v>0</v>
      </c>
      <c r="EF45" s="19">
        <v>0</v>
      </c>
      <c r="EG45" s="27">
        <v>0</v>
      </c>
      <c r="EH45" s="19">
        <v>0</v>
      </c>
      <c r="EI45" s="19">
        <v>0</v>
      </c>
      <c r="EJ45" s="19">
        <v>0</v>
      </c>
      <c r="EK45" s="19">
        <v>0</v>
      </c>
      <c r="EL45" s="19">
        <v>0</v>
      </c>
      <c r="EM45" s="27">
        <v>0</v>
      </c>
      <c r="EN45" s="27">
        <v>0</v>
      </c>
      <c r="EO45" s="27">
        <v>0</v>
      </c>
      <c r="EP45" s="19">
        <v>0</v>
      </c>
      <c r="EQ45" s="19">
        <v>0</v>
      </c>
      <c r="ER45" s="19">
        <v>0</v>
      </c>
      <c r="ES45" s="29">
        <f t="shared" si="7"/>
        <v>0</v>
      </c>
      <c r="ET45" s="29">
        <f t="shared" si="8"/>
        <v>0</v>
      </c>
      <c r="EU45" s="26">
        <f>+SUM(ES45:ET45)</f>
        <v>0</v>
      </c>
      <c r="EV45" s="19">
        <v>0</v>
      </c>
      <c r="EW45" s="19">
        <v>0</v>
      </c>
      <c r="EX45" s="19">
        <v>0</v>
      </c>
      <c r="EY45" s="19">
        <v>0</v>
      </c>
      <c r="EZ45" s="19">
        <v>0</v>
      </c>
      <c r="FA45" s="19">
        <v>0</v>
      </c>
      <c r="FB45" s="19">
        <v>0</v>
      </c>
      <c r="FC45" s="19">
        <v>0</v>
      </c>
      <c r="FD45" s="19">
        <v>0</v>
      </c>
      <c r="FE45" s="19">
        <v>0</v>
      </c>
      <c r="FF45" s="19">
        <v>0</v>
      </c>
      <c r="FG45" s="19">
        <v>0</v>
      </c>
      <c r="FH45" s="19">
        <v>0</v>
      </c>
      <c r="FI45" s="19">
        <v>0</v>
      </c>
      <c r="FJ45" s="19">
        <v>0</v>
      </c>
      <c r="FK45" s="19">
        <v>0</v>
      </c>
      <c r="FL45" s="19">
        <v>0</v>
      </c>
      <c r="FM45" s="19">
        <v>0</v>
      </c>
      <c r="FN45" s="19">
        <v>0</v>
      </c>
      <c r="FO45" s="19">
        <v>0</v>
      </c>
      <c r="FP45" s="19">
        <v>0</v>
      </c>
      <c r="FQ45" s="19">
        <v>0</v>
      </c>
      <c r="FR45" s="19">
        <v>0</v>
      </c>
      <c r="FS45" s="19">
        <v>0</v>
      </c>
      <c r="FT45" s="19">
        <v>0</v>
      </c>
      <c r="FU45" s="19">
        <v>0</v>
      </c>
      <c r="FV45" s="19">
        <v>0</v>
      </c>
      <c r="FW45" s="19">
        <v>0</v>
      </c>
      <c r="FX45" s="19">
        <v>0</v>
      </c>
      <c r="FY45" s="19">
        <v>0</v>
      </c>
      <c r="FZ45" s="19">
        <v>0</v>
      </c>
      <c r="GA45" s="19">
        <v>0</v>
      </c>
      <c r="GB45" s="19">
        <v>0</v>
      </c>
      <c r="GC45" s="19">
        <v>0</v>
      </c>
      <c r="GD45" s="19">
        <v>0</v>
      </c>
      <c r="GE45" s="19">
        <v>0</v>
      </c>
      <c r="GF45" s="19">
        <v>0</v>
      </c>
      <c r="GG45" s="19">
        <v>0</v>
      </c>
      <c r="GH45" s="19">
        <v>0</v>
      </c>
      <c r="GI45" s="19">
        <v>0</v>
      </c>
      <c r="GJ45" s="19">
        <v>0</v>
      </c>
      <c r="GK45" s="19">
        <v>0</v>
      </c>
      <c r="GL45" s="19">
        <v>0</v>
      </c>
      <c r="GM45" s="19">
        <v>0</v>
      </c>
      <c r="GN45" s="19">
        <v>0</v>
      </c>
      <c r="GO45" s="19">
        <v>0</v>
      </c>
      <c r="GP45" s="19">
        <v>0</v>
      </c>
      <c r="GQ45" s="19">
        <v>0</v>
      </c>
      <c r="GR45" s="19">
        <v>0</v>
      </c>
      <c r="GS45" s="19">
        <v>0</v>
      </c>
      <c r="GT45" s="19">
        <v>0</v>
      </c>
      <c r="GU45" s="19">
        <v>0</v>
      </c>
      <c r="GV45" s="19">
        <v>0</v>
      </c>
      <c r="GW45" s="19">
        <v>0</v>
      </c>
      <c r="GX45" s="19">
        <v>0</v>
      </c>
      <c r="GY45" s="19">
        <v>0</v>
      </c>
      <c r="GZ45" s="19">
        <v>0</v>
      </c>
      <c r="HA45" s="19">
        <v>0</v>
      </c>
      <c r="HB45" s="19">
        <v>0</v>
      </c>
      <c r="HC45" s="19">
        <v>0</v>
      </c>
      <c r="HD45" s="19">
        <v>0</v>
      </c>
      <c r="HE45" s="19">
        <v>0</v>
      </c>
      <c r="HF45" s="19">
        <v>0</v>
      </c>
      <c r="HG45" s="19">
        <v>0</v>
      </c>
      <c r="HH45" s="19">
        <v>0</v>
      </c>
      <c r="HI45" s="19">
        <v>0</v>
      </c>
      <c r="HJ45" s="19">
        <v>0</v>
      </c>
      <c r="HK45" s="19">
        <v>0</v>
      </c>
      <c r="HL45" s="19">
        <v>0</v>
      </c>
      <c r="HM45" s="19">
        <v>0</v>
      </c>
      <c r="HN45" s="19">
        <v>0</v>
      </c>
      <c r="HO45" s="19">
        <v>0</v>
      </c>
      <c r="HP45" s="19">
        <v>0</v>
      </c>
      <c r="HQ45" s="19">
        <v>0</v>
      </c>
      <c r="HR45" s="19">
        <v>0</v>
      </c>
      <c r="HS45" s="19">
        <v>0</v>
      </c>
      <c r="HT45" s="19">
        <v>0</v>
      </c>
      <c r="HU45" s="19">
        <v>0</v>
      </c>
      <c r="HV45" s="19">
        <v>0</v>
      </c>
      <c r="HW45" s="19">
        <v>0</v>
      </c>
      <c r="HX45" s="30">
        <f t="shared" si="6"/>
        <v>0</v>
      </c>
      <c r="HY45" s="31"/>
      <c r="HZ45" s="32">
        <v>0</v>
      </c>
      <c r="IA45" s="34">
        <v>0</v>
      </c>
      <c r="IB45" s="34">
        <v>0</v>
      </c>
      <c r="IC45" s="32">
        <v>0</v>
      </c>
      <c r="ID45" s="34">
        <v>0</v>
      </c>
      <c r="IE45" s="32">
        <v>2</v>
      </c>
      <c r="IF45" s="32">
        <v>0</v>
      </c>
      <c r="IG45" s="206">
        <v>0</v>
      </c>
      <c r="IH45" s="206"/>
      <c r="II45" s="33">
        <f t="shared" si="14"/>
        <v>2</v>
      </c>
    </row>
    <row r="46" spans="1:243" s="39" customFormat="1" ht="30" customHeight="1" x14ac:dyDescent="0.25">
      <c r="A46" s="35" t="s">
        <v>267</v>
      </c>
      <c r="B46" s="18" t="s">
        <v>253</v>
      </c>
      <c r="C46" s="36">
        <v>0</v>
      </c>
      <c r="D46" s="19">
        <v>0</v>
      </c>
      <c r="E46" s="36">
        <v>0</v>
      </c>
      <c r="F46" s="19">
        <v>0</v>
      </c>
      <c r="G46" s="18">
        <v>0</v>
      </c>
      <c r="H46" s="19">
        <v>0</v>
      </c>
      <c r="I46" s="36">
        <v>0</v>
      </c>
      <c r="J46" s="18">
        <v>0</v>
      </c>
      <c r="K46" s="20">
        <f t="shared" si="15"/>
        <v>0</v>
      </c>
      <c r="L46" s="20">
        <f t="shared" si="15"/>
        <v>0</v>
      </c>
      <c r="M46" s="21">
        <f t="shared" si="1"/>
        <v>0</v>
      </c>
      <c r="N46" s="36">
        <v>0</v>
      </c>
      <c r="O46" s="18">
        <v>0</v>
      </c>
      <c r="P46" s="36">
        <v>0</v>
      </c>
      <c r="Q46" s="18">
        <v>0</v>
      </c>
      <c r="R46" s="36">
        <v>0</v>
      </c>
      <c r="S46" s="23">
        <v>0</v>
      </c>
      <c r="T46" s="36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  <c r="Z46" s="18">
        <v>0</v>
      </c>
      <c r="AA46" s="18">
        <v>0</v>
      </c>
      <c r="AB46" s="18">
        <v>0</v>
      </c>
      <c r="AC46" s="18">
        <v>0</v>
      </c>
      <c r="AD46" s="36">
        <v>0</v>
      </c>
      <c r="AE46" s="18">
        <v>0</v>
      </c>
      <c r="AF46" s="20">
        <f t="shared" si="16"/>
        <v>0</v>
      </c>
      <c r="AG46" s="20">
        <f t="shared" si="16"/>
        <v>0</v>
      </c>
      <c r="AH46" s="26">
        <f t="shared" si="3"/>
        <v>0</v>
      </c>
      <c r="AI46" s="27">
        <v>0</v>
      </c>
      <c r="AJ46" s="27">
        <v>0</v>
      </c>
      <c r="AK46" s="27">
        <v>0</v>
      </c>
      <c r="AL46" s="27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19">
        <v>0</v>
      </c>
      <c r="AZ46" s="19">
        <v>0</v>
      </c>
      <c r="BA46" s="19">
        <v>0</v>
      </c>
      <c r="BB46" s="19">
        <v>0</v>
      </c>
      <c r="BC46" s="19">
        <v>0</v>
      </c>
      <c r="BD46" s="19">
        <v>0</v>
      </c>
      <c r="BE46" s="19">
        <v>0</v>
      </c>
      <c r="BF46" s="19">
        <v>0</v>
      </c>
      <c r="BG46" s="19">
        <v>0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v>0</v>
      </c>
      <c r="BN46" s="19">
        <v>0</v>
      </c>
      <c r="BO46" s="19">
        <v>0</v>
      </c>
      <c r="BP46" s="19">
        <v>0</v>
      </c>
      <c r="BQ46" s="19">
        <v>0</v>
      </c>
      <c r="BR46" s="19">
        <v>0</v>
      </c>
      <c r="BS46" s="19">
        <v>0</v>
      </c>
      <c r="BT46" s="19">
        <v>0</v>
      </c>
      <c r="BU46" s="19">
        <v>0</v>
      </c>
      <c r="BV46" s="19">
        <v>0</v>
      </c>
      <c r="BW46" s="19">
        <v>0</v>
      </c>
      <c r="BX46" s="19">
        <v>0</v>
      </c>
      <c r="BY46" s="19">
        <v>0</v>
      </c>
      <c r="BZ46" s="19">
        <v>0</v>
      </c>
      <c r="CA46" s="19">
        <v>0</v>
      </c>
      <c r="CB46" s="19">
        <v>0</v>
      </c>
      <c r="CC46" s="19">
        <v>0</v>
      </c>
      <c r="CD46" s="19">
        <v>0</v>
      </c>
      <c r="CE46" s="19">
        <v>0</v>
      </c>
      <c r="CF46" s="19">
        <v>0</v>
      </c>
      <c r="CG46" s="28">
        <f t="shared" si="12"/>
        <v>0</v>
      </c>
      <c r="CH46" s="29">
        <f t="shared" si="13"/>
        <v>0</v>
      </c>
      <c r="CI46" s="19">
        <v>0</v>
      </c>
      <c r="CJ46" s="19">
        <v>0</v>
      </c>
      <c r="CK46" s="27">
        <v>0</v>
      </c>
      <c r="CL46" s="19">
        <v>0</v>
      </c>
      <c r="CM46" s="27">
        <v>0</v>
      </c>
      <c r="CN46" s="19">
        <v>0</v>
      </c>
      <c r="CO46" s="27">
        <v>0</v>
      </c>
      <c r="CP46" s="19">
        <v>0</v>
      </c>
      <c r="CQ46" s="27">
        <v>0</v>
      </c>
      <c r="CR46" s="19">
        <v>0</v>
      </c>
      <c r="CS46" s="19">
        <v>0</v>
      </c>
      <c r="CT46" s="27">
        <v>0</v>
      </c>
      <c r="CU46" s="19">
        <v>0</v>
      </c>
      <c r="CV46" s="19">
        <v>0</v>
      </c>
      <c r="CW46" s="19">
        <v>0</v>
      </c>
      <c r="CX46" s="27">
        <v>0</v>
      </c>
      <c r="CY46" s="19">
        <v>0</v>
      </c>
      <c r="CZ46" s="27">
        <v>0</v>
      </c>
      <c r="DA46" s="19">
        <v>0</v>
      </c>
      <c r="DB46" s="19">
        <v>0</v>
      </c>
      <c r="DC46" s="27">
        <v>0</v>
      </c>
      <c r="DD46" s="19">
        <v>0</v>
      </c>
      <c r="DE46" s="27">
        <v>0</v>
      </c>
      <c r="DF46" s="19">
        <v>0</v>
      </c>
      <c r="DG46" s="19">
        <v>0</v>
      </c>
      <c r="DH46" s="27">
        <v>0</v>
      </c>
      <c r="DI46" s="19">
        <v>0</v>
      </c>
      <c r="DJ46" s="19">
        <v>0</v>
      </c>
      <c r="DK46" s="19">
        <v>0</v>
      </c>
      <c r="DL46" s="27">
        <v>0</v>
      </c>
      <c r="DM46" s="19">
        <v>0</v>
      </c>
      <c r="DN46" s="19">
        <v>0</v>
      </c>
      <c r="DO46" s="19">
        <v>0</v>
      </c>
      <c r="DP46" s="27">
        <v>0</v>
      </c>
      <c r="DQ46" s="19">
        <v>0</v>
      </c>
      <c r="DR46" s="27">
        <v>0</v>
      </c>
      <c r="DS46" s="19">
        <v>0</v>
      </c>
      <c r="DT46" s="19">
        <v>0</v>
      </c>
      <c r="DU46" s="27">
        <v>0</v>
      </c>
      <c r="DV46" s="19">
        <v>0</v>
      </c>
      <c r="DW46" s="27">
        <v>0</v>
      </c>
      <c r="DX46" s="19">
        <v>0</v>
      </c>
      <c r="DY46" s="27">
        <v>0</v>
      </c>
      <c r="DZ46" s="19">
        <v>0</v>
      </c>
      <c r="EA46" s="19">
        <v>0</v>
      </c>
      <c r="EB46" s="19">
        <v>0</v>
      </c>
      <c r="EC46" s="27">
        <v>0</v>
      </c>
      <c r="ED46" s="19">
        <v>0</v>
      </c>
      <c r="EE46" s="27">
        <v>0</v>
      </c>
      <c r="EF46" s="19">
        <v>0</v>
      </c>
      <c r="EG46" s="27">
        <v>0</v>
      </c>
      <c r="EH46" s="19">
        <v>0</v>
      </c>
      <c r="EI46" s="19">
        <v>0</v>
      </c>
      <c r="EJ46" s="19">
        <v>0</v>
      </c>
      <c r="EK46" s="19">
        <v>2</v>
      </c>
      <c r="EL46" s="19">
        <v>0</v>
      </c>
      <c r="EM46" s="27">
        <v>0</v>
      </c>
      <c r="EN46" s="27">
        <v>0</v>
      </c>
      <c r="EO46" s="27">
        <v>0</v>
      </c>
      <c r="EP46" s="19">
        <v>0</v>
      </c>
      <c r="EQ46" s="19">
        <v>0</v>
      </c>
      <c r="ER46" s="19">
        <v>0</v>
      </c>
      <c r="ES46" s="29">
        <f t="shared" si="7"/>
        <v>2</v>
      </c>
      <c r="ET46" s="29">
        <f t="shared" si="8"/>
        <v>0</v>
      </c>
      <c r="EU46" s="26">
        <f>+SUM(ES46:ET46)</f>
        <v>2</v>
      </c>
      <c r="EV46" s="19">
        <v>0</v>
      </c>
      <c r="EW46" s="19">
        <v>0</v>
      </c>
      <c r="EX46" s="19">
        <v>0</v>
      </c>
      <c r="EY46" s="19">
        <v>0</v>
      </c>
      <c r="EZ46" s="19">
        <v>0</v>
      </c>
      <c r="FA46" s="19">
        <v>0</v>
      </c>
      <c r="FB46" s="19">
        <v>0</v>
      </c>
      <c r="FC46" s="19">
        <v>0</v>
      </c>
      <c r="FD46" s="19">
        <v>0</v>
      </c>
      <c r="FE46" s="19">
        <v>0</v>
      </c>
      <c r="FF46" s="19">
        <v>0</v>
      </c>
      <c r="FG46" s="19">
        <v>0</v>
      </c>
      <c r="FH46" s="19">
        <v>0</v>
      </c>
      <c r="FI46" s="19">
        <v>0</v>
      </c>
      <c r="FJ46" s="19">
        <v>0</v>
      </c>
      <c r="FK46" s="19">
        <v>0</v>
      </c>
      <c r="FL46" s="19">
        <v>0</v>
      </c>
      <c r="FM46" s="19">
        <v>0</v>
      </c>
      <c r="FN46" s="19">
        <v>0</v>
      </c>
      <c r="FO46" s="19">
        <v>0</v>
      </c>
      <c r="FP46" s="19">
        <v>0</v>
      </c>
      <c r="FQ46" s="19">
        <v>0</v>
      </c>
      <c r="FR46" s="19">
        <v>0</v>
      </c>
      <c r="FS46" s="19">
        <v>0</v>
      </c>
      <c r="FT46" s="19">
        <v>0</v>
      </c>
      <c r="FU46" s="19">
        <v>0</v>
      </c>
      <c r="FV46" s="19">
        <v>0</v>
      </c>
      <c r="FW46" s="19">
        <v>0</v>
      </c>
      <c r="FX46" s="19">
        <v>0</v>
      </c>
      <c r="FY46" s="19">
        <v>0</v>
      </c>
      <c r="FZ46" s="19">
        <v>0</v>
      </c>
      <c r="GA46" s="19">
        <v>0</v>
      </c>
      <c r="GB46" s="19">
        <v>0</v>
      </c>
      <c r="GC46" s="19">
        <v>0</v>
      </c>
      <c r="GD46" s="19">
        <v>0</v>
      </c>
      <c r="GE46" s="19">
        <v>0</v>
      </c>
      <c r="GF46" s="19">
        <v>0</v>
      </c>
      <c r="GG46" s="19">
        <v>0</v>
      </c>
      <c r="GH46" s="19">
        <v>0</v>
      </c>
      <c r="GI46" s="19">
        <v>0</v>
      </c>
      <c r="GJ46" s="19">
        <v>0</v>
      </c>
      <c r="GK46" s="19">
        <v>0</v>
      </c>
      <c r="GL46" s="19">
        <v>0</v>
      </c>
      <c r="GM46" s="19">
        <v>0</v>
      </c>
      <c r="GN46" s="19">
        <v>0</v>
      </c>
      <c r="GO46" s="19">
        <v>0</v>
      </c>
      <c r="GP46" s="19">
        <v>0</v>
      </c>
      <c r="GQ46" s="19">
        <v>0</v>
      </c>
      <c r="GR46" s="19">
        <v>0</v>
      </c>
      <c r="GS46" s="19">
        <v>0</v>
      </c>
      <c r="GT46" s="19">
        <v>0</v>
      </c>
      <c r="GU46" s="19">
        <v>0</v>
      </c>
      <c r="GV46" s="19">
        <v>0</v>
      </c>
      <c r="GW46" s="19">
        <v>0</v>
      </c>
      <c r="GX46" s="19">
        <v>0</v>
      </c>
      <c r="GY46" s="19">
        <v>0</v>
      </c>
      <c r="GZ46" s="19">
        <v>0</v>
      </c>
      <c r="HA46" s="19">
        <v>0</v>
      </c>
      <c r="HB46" s="19">
        <v>0</v>
      </c>
      <c r="HC46" s="19">
        <v>0</v>
      </c>
      <c r="HD46" s="19">
        <v>0</v>
      </c>
      <c r="HE46" s="19">
        <v>0</v>
      </c>
      <c r="HF46" s="19">
        <v>0</v>
      </c>
      <c r="HG46" s="19">
        <v>0</v>
      </c>
      <c r="HH46" s="19">
        <v>0</v>
      </c>
      <c r="HI46" s="19">
        <v>0</v>
      </c>
      <c r="HJ46" s="19">
        <v>0</v>
      </c>
      <c r="HK46" s="19">
        <v>1</v>
      </c>
      <c r="HL46" s="19">
        <v>0</v>
      </c>
      <c r="HM46" s="19">
        <v>0</v>
      </c>
      <c r="HN46" s="19">
        <v>0</v>
      </c>
      <c r="HO46" s="19">
        <v>0</v>
      </c>
      <c r="HP46" s="19">
        <v>0</v>
      </c>
      <c r="HQ46" s="19">
        <v>0</v>
      </c>
      <c r="HR46" s="19">
        <v>0</v>
      </c>
      <c r="HS46" s="19">
        <v>0</v>
      </c>
      <c r="HT46" s="19">
        <v>0</v>
      </c>
      <c r="HU46" s="19">
        <v>0</v>
      </c>
      <c r="HV46" s="19">
        <v>0</v>
      </c>
      <c r="HW46" s="19">
        <v>0</v>
      </c>
      <c r="HX46" s="30">
        <f t="shared" si="6"/>
        <v>1</v>
      </c>
      <c r="HY46" s="31"/>
      <c r="HZ46" s="37">
        <v>0</v>
      </c>
      <c r="IA46" s="38">
        <v>0</v>
      </c>
      <c r="IB46" s="38">
        <v>0</v>
      </c>
      <c r="IC46" s="37">
        <v>0</v>
      </c>
      <c r="ID46" s="38">
        <v>0</v>
      </c>
      <c r="IE46" s="37">
        <v>0</v>
      </c>
      <c r="IF46" s="37">
        <v>0</v>
      </c>
      <c r="IG46" s="206">
        <v>0</v>
      </c>
      <c r="IH46" s="206"/>
      <c r="II46" s="33">
        <f t="shared" si="14"/>
        <v>0</v>
      </c>
    </row>
    <row r="47" spans="1:243" s="39" customFormat="1" ht="30" customHeight="1" x14ac:dyDescent="0.25">
      <c r="A47" s="35" t="s">
        <v>268</v>
      </c>
      <c r="B47" s="18" t="s">
        <v>253</v>
      </c>
      <c r="C47" s="36">
        <v>0</v>
      </c>
      <c r="D47" s="19">
        <v>0</v>
      </c>
      <c r="E47" s="36">
        <v>0</v>
      </c>
      <c r="F47" s="19">
        <v>0</v>
      </c>
      <c r="G47" s="36">
        <v>0</v>
      </c>
      <c r="H47" s="19">
        <v>0</v>
      </c>
      <c r="I47" s="36">
        <v>42</v>
      </c>
      <c r="J47" s="18">
        <v>0</v>
      </c>
      <c r="K47" s="20">
        <f t="shared" si="15"/>
        <v>42</v>
      </c>
      <c r="L47" s="20">
        <f t="shared" si="15"/>
        <v>0</v>
      </c>
      <c r="M47" s="21">
        <f t="shared" si="1"/>
        <v>42</v>
      </c>
      <c r="N47" s="36">
        <v>0</v>
      </c>
      <c r="O47" s="18">
        <v>0</v>
      </c>
      <c r="P47" s="36">
        <v>0</v>
      </c>
      <c r="Q47" s="18">
        <v>0</v>
      </c>
      <c r="R47" s="36">
        <v>0</v>
      </c>
      <c r="S47" s="23">
        <v>0</v>
      </c>
      <c r="T47" s="36">
        <v>0</v>
      </c>
      <c r="U47" s="18">
        <v>0</v>
      </c>
      <c r="V47" s="36">
        <v>0</v>
      </c>
      <c r="W47" s="18">
        <v>0</v>
      </c>
      <c r="X47" s="18">
        <v>0</v>
      </c>
      <c r="Y47" s="18">
        <v>0</v>
      </c>
      <c r="Z47" s="36">
        <v>0</v>
      </c>
      <c r="AA47" s="18">
        <v>0</v>
      </c>
      <c r="AB47" s="18">
        <v>0</v>
      </c>
      <c r="AC47" s="18">
        <v>0</v>
      </c>
      <c r="AD47" s="36">
        <v>0</v>
      </c>
      <c r="AE47" s="18">
        <v>0</v>
      </c>
      <c r="AF47" s="20">
        <f t="shared" si="16"/>
        <v>0</v>
      </c>
      <c r="AG47" s="20">
        <f t="shared" si="16"/>
        <v>0</v>
      </c>
      <c r="AH47" s="26">
        <f t="shared" si="3"/>
        <v>0</v>
      </c>
      <c r="AI47" s="27">
        <v>0</v>
      </c>
      <c r="AJ47" s="27">
        <v>0</v>
      </c>
      <c r="AK47" s="27">
        <v>0</v>
      </c>
      <c r="AL47" s="27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19">
        <v>0</v>
      </c>
      <c r="AZ47" s="19">
        <v>0</v>
      </c>
      <c r="BA47" s="19">
        <v>0</v>
      </c>
      <c r="BB47" s="19">
        <v>0</v>
      </c>
      <c r="BC47" s="19">
        <v>0</v>
      </c>
      <c r="BD47" s="19">
        <v>0</v>
      </c>
      <c r="BE47" s="19">
        <v>0</v>
      </c>
      <c r="BF47" s="19">
        <v>0</v>
      </c>
      <c r="BG47" s="19">
        <v>0</v>
      </c>
      <c r="BH47" s="19">
        <v>0</v>
      </c>
      <c r="BI47" s="19">
        <v>0</v>
      </c>
      <c r="BJ47" s="19">
        <v>0</v>
      </c>
      <c r="BK47" s="19">
        <v>0</v>
      </c>
      <c r="BL47" s="19">
        <v>0</v>
      </c>
      <c r="BM47" s="19">
        <v>0</v>
      </c>
      <c r="BN47" s="19">
        <v>0</v>
      </c>
      <c r="BO47" s="19">
        <v>0</v>
      </c>
      <c r="BP47" s="19">
        <v>0</v>
      </c>
      <c r="BQ47" s="19">
        <v>0</v>
      </c>
      <c r="BR47" s="19">
        <v>0</v>
      </c>
      <c r="BS47" s="19">
        <v>0</v>
      </c>
      <c r="BT47" s="19">
        <v>0</v>
      </c>
      <c r="BU47" s="19">
        <v>0</v>
      </c>
      <c r="BV47" s="19">
        <v>0</v>
      </c>
      <c r="BW47" s="19">
        <v>0</v>
      </c>
      <c r="BX47" s="19">
        <v>0</v>
      </c>
      <c r="BY47" s="19">
        <v>0</v>
      </c>
      <c r="BZ47" s="19">
        <v>0</v>
      </c>
      <c r="CA47" s="19">
        <v>0</v>
      </c>
      <c r="CB47" s="19">
        <v>0</v>
      </c>
      <c r="CC47" s="19">
        <v>0</v>
      </c>
      <c r="CD47" s="19">
        <v>0</v>
      </c>
      <c r="CE47" s="19">
        <v>0</v>
      </c>
      <c r="CF47" s="19">
        <v>0</v>
      </c>
      <c r="CG47" s="28">
        <f t="shared" si="12"/>
        <v>0</v>
      </c>
      <c r="CH47" s="29">
        <f t="shared" si="13"/>
        <v>0</v>
      </c>
      <c r="CI47" s="19">
        <v>0</v>
      </c>
      <c r="CJ47" s="19">
        <v>0</v>
      </c>
      <c r="CK47" s="27">
        <v>0</v>
      </c>
      <c r="CL47" s="19">
        <v>0</v>
      </c>
      <c r="CM47" s="27">
        <v>0</v>
      </c>
      <c r="CN47" s="19">
        <v>0</v>
      </c>
      <c r="CO47" s="27">
        <v>0</v>
      </c>
      <c r="CP47" s="19">
        <v>0</v>
      </c>
      <c r="CQ47" s="27">
        <v>0</v>
      </c>
      <c r="CR47" s="19">
        <v>0</v>
      </c>
      <c r="CS47" s="19">
        <v>0</v>
      </c>
      <c r="CT47" s="27">
        <v>0</v>
      </c>
      <c r="CU47" s="19">
        <v>0</v>
      </c>
      <c r="CV47" s="19">
        <v>0</v>
      </c>
      <c r="CW47" s="19">
        <v>0</v>
      </c>
      <c r="CX47" s="27">
        <v>0</v>
      </c>
      <c r="CY47" s="19">
        <v>0</v>
      </c>
      <c r="CZ47" s="27">
        <v>0</v>
      </c>
      <c r="DA47" s="19">
        <v>0</v>
      </c>
      <c r="DB47" s="19">
        <v>0</v>
      </c>
      <c r="DC47" s="27">
        <v>0</v>
      </c>
      <c r="DD47" s="19">
        <v>0</v>
      </c>
      <c r="DE47" s="27">
        <v>0</v>
      </c>
      <c r="DF47" s="19">
        <v>0</v>
      </c>
      <c r="DG47" s="19">
        <v>0</v>
      </c>
      <c r="DH47" s="27">
        <v>0</v>
      </c>
      <c r="DI47" s="19">
        <v>0</v>
      </c>
      <c r="DJ47" s="19">
        <v>0</v>
      </c>
      <c r="DK47" s="19">
        <v>0</v>
      </c>
      <c r="DL47" s="27">
        <v>0</v>
      </c>
      <c r="DM47" s="19">
        <v>0</v>
      </c>
      <c r="DN47" s="19">
        <v>0</v>
      </c>
      <c r="DO47" s="19">
        <v>0</v>
      </c>
      <c r="DP47" s="27">
        <v>0</v>
      </c>
      <c r="DQ47" s="19">
        <v>0</v>
      </c>
      <c r="DR47" s="27">
        <v>0</v>
      </c>
      <c r="DS47" s="19">
        <v>0</v>
      </c>
      <c r="DT47" s="19">
        <v>0</v>
      </c>
      <c r="DU47" s="27">
        <v>0</v>
      </c>
      <c r="DV47" s="19">
        <v>0</v>
      </c>
      <c r="DW47" s="27">
        <v>0</v>
      </c>
      <c r="DX47" s="19">
        <v>0</v>
      </c>
      <c r="DY47" s="27">
        <v>0</v>
      </c>
      <c r="DZ47" s="19">
        <v>0</v>
      </c>
      <c r="EA47" s="19">
        <v>0</v>
      </c>
      <c r="EB47" s="19">
        <v>0</v>
      </c>
      <c r="EC47" s="27">
        <v>0</v>
      </c>
      <c r="ED47" s="19">
        <v>0</v>
      </c>
      <c r="EE47" s="27">
        <v>0</v>
      </c>
      <c r="EF47" s="19">
        <v>0</v>
      </c>
      <c r="EG47" s="27">
        <v>0</v>
      </c>
      <c r="EH47" s="19">
        <v>0</v>
      </c>
      <c r="EI47" s="19">
        <v>0</v>
      </c>
      <c r="EJ47" s="19">
        <v>0</v>
      </c>
      <c r="EK47" s="27">
        <v>0</v>
      </c>
      <c r="EL47" s="19">
        <v>0</v>
      </c>
      <c r="EM47" s="27">
        <v>0</v>
      </c>
      <c r="EN47" s="27">
        <v>0</v>
      </c>
      <c r="EO47" s="27">
        <v>0</v>
      </c>
      <c r="EP47" s="19">
        <v>0</v>
      </c>
      <c r="EQ47" s="19">
        <v>0</v>
      </c>
      <c r="ER47" s="19">
        <v>0</v>
      </c>
      <c r="ES47" s="29">
        <f t="shared" si="7"/>
        <v>0</v>
      </c>
      <c r="ET47" s="29">
        <f t="shared" si="8"/>
        <v>0</v>
      </c>
      <c r="EU47" s="26">
        <f>+SUM(ES47:ET47)</f>
        <v>0</v>
      </c>
      <c r="EV47" s="19">
        <v>0</v>
      </c>
      <c r="EW47" s="19">
        <v>0</v>
      </c>
      <c r="EX47" s="19">
        <v>0</v>
      </c>
      <c r="EY47" s="19">
        <v>0</v>
      </c>
      <c r="EZ47" s="19">
        <v>0</v>
      </c>
      <c r="FA47" s="19">
        <v>0</v>
      </c>
      <c r="FB47" s="19">
        <v>0</v>
      </c>
      <c r="FC47" s="19">
        <v>0</v>
      </c>
      <c r="FD47" s="19">
        <v>0</v>
      </c>
      <c r="FE47" s="19">
        <v>0</v>
      </c>
      <c r="FF47" s="19">
        <v>0</v>
      </c>
      <c r="FG47" s="19">
        <v>0</v>
      </c>
      <c r="FH47" s="19">
        <v>0</v>
      </c>
      <c r="FI47" s="19">
        <v>0</v>
      </c>
      <c r="FJ47" s="19">
        <v>0</v>
      </c>
      <c r="FK47" s="19">
        <v>0</v>
      </c>
      <c r="FL47" s="19">
        <v>0</v>
      </c>
      <c r="FM47" s="19">
        <v>0</v>
      </c>
      <c r="FN47" s="19">
        <v>0</v>
      </c>
      <c r="FO47" s="19">
        <v>0</v>
      </c>
      <c r="FP47" s="19">
        <v>0</v>
      </c>
      <c r="FQ47" s="19">
        <v>0</v>
      </c>
      <c r="FR47" s="19">
        <v>0</v>
      </c>
      <c r="FS47" s="19">
        <v>0</v>
      </c>
      <c r="FT47" s="19">
        <v>0</v>
      </c>
      <c r="FU47" s="19">
        <v>0</v>
      </c>
      <c r="FV47" s="19">
        <v>0</v>
      </c>
      <c r="FW47" s="19">
        <v>0</v>
      </c>
      <c r="FX47" s="19">
        <v>0</v>
      </c>
      <c r="FY47" s="19">
        <v>0</v>
      </c>
      <c r="FZ47" s="19">
        <v>0</v>
      </c>
      <c r="GA47" s="19">
        <v>0</v>
      </c>
      <c r="GB47" s="19">
        <v>0</v>
      </c>
      <c r="GC47" s="19">
        <v>0</v>
      </c>
      <c r="GD47" s="19">
        <v>0</v>
      </c>
      <c r="GE47" s="19">
        <v>0</v>
      </c>
      <c r="GF47" s="19">
        <v>0</v>
      </c>
      <c r="GG47" s="19">
        <v>0</v>
      </c>
      <c r="GH47" s="19">
        <v>0</v>
      </c>
      <c r="GI47" s="19">
        <v>0</v>
      </c>
      <c r="GJ47" s="19">
        <v>0</v>
      </c>
      <c r="GK47" s="19">
        <v>0</v>
      </c>
      <c r="GL47" s="19">
        <v>0</v>
      </c>
      <c r="GM47" s="19">
        <v>0</v>
      </c>
      <c r="GN47" s="19">
        <v>0</v>
      </c>
      <c r="GO47" s="19">
        <v>0</v>
      </c>
      <c r="GP47" s="19">
        <v>0</v>
      </c>
      <c r="GQ47" s="19">
        <v>0</v>
      </c>
      <c r="GR47" s="19">
        <v>0</v>
      </c>
      <c r="GS47" s="19">
        <v>0</v>
      </c>
      <c r="GT47" s="19">
        <v>0</v>
      </c>
      <c r="GU47" s="19">
        <v>0</v>
      </c>
      <c r="GV47" s="19">
        <v>0</v>
      </c>
      <c r="GW47" s="19">
        <v>0</v>
      </c>
      <c r="GX47" s="19">
        <v>0</v>
      </c>
      <c r="GY47" s="19">
        <v>0</v>
      </c>
      <c r="GZ47" s="19">
        <v>0</v>
      </c>
      <c r="HA47" s="19">
        <v>0</v>
      </c>
      <c r="HB47" s="19">
        <v>0</v>
      </c>
      <c r="HC47" s="19">
        <v>0</v>
      </c>
      <c r="HD47" s="19">
        <v>0</v>
      </c>
      <c r="HE47" s="19">
        <v>0</v>
      </c>
      <c r="HF47" s="19">
        <v>0</v>
      </c>
      <c r="HG47" s="19">
        <v>0</v>
      </c>
      <c r="HH47" s="19">
        <v>0</v>
      </c>
      <c r="HI47" s="19">
        <v>0</v>
      </c>
      <c r="HJ47" s="19">
        <v>0</v>
      </c>
      <c r="HK47" s="19">
        <v>0</v>
      </c>
      <c r="HL47" s="19">
        <v>0</v>
      </c>
      <c r="HM47" s="19">
        <v>0</v>
      </c>
      <c r="HN47" s="19">
        <v>0</v>
      </c>
      <c r="HO47" s="19">
        <v>0</v>
      </c>
      <c r="HP47" s="19">
        <v>0</v>
      </c>
      <c r="HQ47" s="19">
        <v>0</v>
      </c>
      <c r="HR47" s="19">
        <v>0</v>
      </c>
      <c r="HS47" s="19">
        <v>0</v>
      </c>
      <c r="HT47" s="19">
        <v>0</v>
      </c>
      <c r="HU47" s="19">
        <v>0</v>
      </c>
      <c r="HV47" s="19">
        <v>0</v>
      </c>
      <c r="HW47" s="19">
        <v>0</v>
      </c>
      <c r="HX47" s="30">
        <f t="shared" si="6"/>
        <v>0</v>
      </c>
      <c r="HY47" s="31"/>
      <c r="HZ47" s="37">
        <v>0</v>
      </c>
      <c r="IA47" s="38">
        <v>0</v>
      </c>
      <c r="IB47" s="38">
        <v>0</v>
      </c>
      <c r="IC47" s="37">
        <v>0</v>
      </c>
      <c r="ID47" s="38">
        <v>0</v>
      </c>
      <c r="IE47" s="37">
        <v>0</v>
      </c>
      <c r="IF47" s="37">
        <v>0</v>
      </c>
      <c r="IG47" s="206">
        <v>0</v>
      </c>
      <c r="IH47" s="206"/>
      <c r="II47" s="33">
        <f t="shared" si="14"/>
        <v>0</v>
      </c>
    </row>
    <row r="48" spans="1:243" ht="30" customHeight="1" x14ac:dyDescent="0.25">
      <c r="A48" s="17" t="s">
        <v>269</v>
      </c>
      <c r="B48" s="18" t="s">
        <v>253</v>
      </c>
      <c r="C48" s="18">
        <v>11</v>
      </c>
      <c r="D48" s="19">
        <v>1</v>
      </c>
      <c r="E48" s="18">
        <v>1</v>
      </c>
      <c r="F48" s="19">
        <v>1</v>
      </c>
      <c r="G48" s="18">
        <v>1</v>
      </c>
      <c r="H48" s="19">
        <v>0</v>
      </c>
      <c r="I48" s="18">
        <v>118</v>
      </c>
      <c r="J48" s="18">
        <v>63</v>
      </c>
      <c r="K48" s="20">
        <f t="shared" si="15"/>
        <v>131</v>
      </c>
      <c r="L48" s="20">
        <f t="shared" si="15"/>
        <v>65</v>
      </c>
      <c r="M48" s="21">
        <f t="shared" si="1"/>
        <v>196</v>
      </c>
      <c r="N48" s="36">
        <v>0</v>
      </c>
      <c r="O48" s="18">
        <v>0</v>
      </c>
      <c r="P48" s="36">
        <v>0</v>
      </c>
      <c r="Q48" s="18">
        <v>0</v>
      </c>
      <c r="R48" s="18">
        <v>1</v>
      </c>
      <c r="S48" s="23">
        <v>0</v>
      </c>
      <c r="T48" s="36">
        <v>0</v>
      </c>
      <c r="U48" s="18">
        <v>0</v>
      </c>
      <c r="V48" s="18">
        <v>0</v>
      </c>
      <c r="W48" s="18">
        <v>1</v>
      </c>
      <c r="X48" s="18">
        <v>9</v>
      </c>
      <c r="Y48" s="18">
        <v>0</v>
      </c>
      <c r="Z48" s="18">
        <v>0</v>
      </c>
      <c r="AA48" s="18">
        <v>0</v>
      </c>
      <c r="AB48" s="18">
        <v>0</v>
      </c>
      <c r="AC48" s="18">
        <v>0</v>
      </c>
      <c r="AD48" s="36">
        <v>0</v>
      </c>
      <c r="AE48" s="18">
        <v>0</v>
      </c>
      <c r="AF48" s="20">
        <f t="shared" si="16"/>
        <v>10</v>
      </c>
      <c r="AG48" s="20">
        <f t="shared" si="16"/>
        <v>1</v>
      </c>
      <c r="AH48" s="26">
        <f t="shared" si="3"/>
        <v>11</v>
      </c>
      <c r="AI48" s="27">
        <v>0</v>
      </c>
      <c r="AJ48" s="27">
        <v>0</v>
      </c>
      <c r="AK48" s="27">
        <v>0</v>
      </c>
      <c r="AL48" s="27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19">
        <v>0</v>
      </c>
      <c r="AY48" s="19">
        <v>0</v>
      </c>
      <c r="AZ48" s="19">
        <v>0</v>
      </c>
      <c r="BA48" s="19">
        <v>0</v>
      </c>
      <c r="BB48" s="19">
        <v>0</v>
      </c>
      <c r="BC48" s="19">
        <v>0</v>
      </c>
      <c r="BD48" s="19">
        <v>0</v>
      </c>
      <c r="BE48" s="19">
        <v>0</v>
      </c>
      <c r="BF48" s="19">
        <v>0</v>
      </c>
      <c r="BG48" s="19">
        <v>0</v>
      </c>
      <c r="BH48" s="19">
        <v>0</v>
      </c>
      <c r="BI48" s="19">
        <v>0</v>
      </c>
      <c r="BJ48" s="19">
        <v>0</v>
      </c>
      <c r="BK48" s="19">
        <v>0</v>
      </c>
      <c r="BL48" s="19">
        <v>0</v>
      </c>
      <c r="BM48" s="19">
        <v>0</v>
      </c>
      <c r="BN48" s="19">
        <v>0</v>
      </c>
      <c r="BO48" s="19">
        <v>0</v>
      </c>
      <c r="BP48" s="19">
        <v>0</v>
      </c>
      <c r="BQ48" s="19">
        <v>0</v>
      </c>
      <c r="BR48" s="19">
        <v>0</v>
      </c>
      <c r="BS48" s="19">
        <v>0</v>
      </c>
      <c r="BT48" s="19">
        <v>0</v>
      </c>
      <c r="BU48" s="19">
        <v>4</v>
      </c>
      <c r="BV48" s="19">
        <v>0</v>
      </c>
      <c r="BW48" s="19">
        <v>0</v>
      </c>
      <c r="BX48" s="19">
        <v>0</v>
      </c>
      <c r="BY48" s="19">
        <v>0</v>
      </c>
      <c r="BZ48" s="19">
        <v>0</v>
      </c>
      <c r="CA48" s="19">
        <v>0</v>
      </c>
      <c r="CB48" s="19">
        <v>0</v>
      </c>
      <c r="CC48" s="19">
        <v>0</v>
      </c>
      <c r="CD48" s="19">
        <v>0</v>
      </c>
      <c r="CE48" s="19">
        <v>0</v>
      </c>
      <c r="CF48" s="19">
        <v>0</v>
      </c>
      <c r="CG48" s="28">
        <f t="shared" si="12"/>
        <v>4</v>
      </c>
      <c r="CH48" s="29">
        <f t="shared" si="13"/>
        <v>0</v>
      </c>
      <c r="CI48" s="19">
        <v>0</v>
      </c>
      <c r="CJ48" s="19">
        <v>0</v>
      </c>
      <c r="CK48" s="19">
        <v>0</v>
      </c>
      <c r="CL48" s="19">
        <v>0</v>
      </c>
      <c r="CM48" s="19">
        <v>0</v>
      </c>
      <c r="CN48" s="19">
        <v>0</v>
      </c>
      <c r="CO48" s="19">
        <v>0</v>
      </c>
      <c r="CP48" s="19">
        <v>0</v>
      </c>
      <c r="CQ48" s="19">
        <v>0</v>
      </c>
      <c r="CR48" s="19">
        <v>0</v>
      </c>
      <c r="CS48" s="19">
        <v>0</v>
      </c>
      <c r="CT48" s="19">
        <v>0</v>
      </c>
      <c r="CU48" s="19">
        <v>0</v>
      </c>
      <c r="CV48" s="19">
        <v>0</v>
      </c>
      <c r="CW48" s="19">
        <v>0</v>
      </c>
      <c r="CX48" s="19">
        <v>0</v>
      </c>
      <c r="CY48" s="19">
        <v>0</v>
      </c>
      <c r="CZ48" s="19">
        <v>0</v>
      </c>
      <c r="DA48" s="19">
        <v>13</v>
      </c>
      <c r="DB48" s="19">
        <v>2</v>
      </c>
      <c r="DC48" s="19">
        <v>9</v>
      </c>
      <c r="DD48" s="19">
        <v>6</v>
      </c>
      <c r="DE48" s="19">
        <v>0</v>
      </c>
      <c r="DF48" s="19">
        <v>50</v>
      </c>
      <c r="DG48" s="19">
        <v>40</v>
      </c>
      <c r="DH48" s="19">
        <v>45</v>
      </c>
      <c r="DI48" s="19">
        <v>32</v>
      </c>
      <c r="DJ48" s="19">
        <v>0</v>
      </c>
      <c r="DK48" s="19">
        <v>0</v>
      </c>
      <c r="DL48" s="19">
        <v>0</v>
      </c>
      <c r="DM48" s="19">
        <v>0</v>
      </c>
      <c r="DN48" s="19">
        <v>0</v>
      </c>
      <c r="DO48" s="19">
        <v>0</v>
      </c>
      <c r="DP48" s="19">
        <v>0</v>
      </c>
      <c r="DQ48" s="19">
        <v>0</v>
      </c>
      <c r="DR48" s="19">
        <v>0</v>
      </c>
      <c r="DS48" s="19">
        <v>26</v>
      </c>
      <c r="DT48" s="19">
        <v>0</v>
      </c>
      <c r="DU48" s="19">
        <v>30</v>
      </c>
      <c r="DV48" s="19">
        <v>1</v>
      </c>
      <c r="DW48" s="19">
        <v>2</v>
      </c>
      <c r="DX48" s="19">
        <v>0</v>
      </c>
      <c r="DY48" s="19">
        <v>1</v>
      </c>
      <c r="DZ48" s="19">
        <v>4</v>
      </c>
      <c r="EA48" s="19">
        <v>19</v>
      </c>
      <c r="EB48" s="19">
        <v>4</v>
      </c>
      <c r="EC48" s="19">
        <v>51</v>
      </c>
      <c r="ED48" s="19">
        <v>10</v>
      </c>
      <c r="EE48" s="19">
        <v>40</v>
      </c>
      <c r="EF48" s="19">
        <v>59</v>
      </c>
      <c r="EG48" s="27">
        <v>54</v>
      </c>
      <c r="EH48" s="19">
        <v>23</v>
      </c>
      <c r="EI48" s="19">
        <v>0</v>
      </c>
      <c r="EJ48" s="19">
        <v>0</v>
      </c>
      <c r="EK48" s="19">
        <v>0</v>
      </c>
      <c r="EL48" s="19">
        <v>0</v>
      </c>
      <c r="EM48" s="19">
        <v>0</v>
      </c>
      <c r="EN48" s="19">
        <v>0</v>
      </c>
      <c r="EO48" s="27">
        <v>0</v>
      </c>
      <c r="EP48" s="19">
        <v>0</v>
      </c>
      <c r="EQ48" s="19">
        <v>0</v>
      </c>
      <c r="ER48" s="19">
        <v>48</v>
      </c>
      <c r="ES48" s="29">
        <f t="shared" si="7"/>
        <v>340</v>
      </c>
      <c r="ET48" s="29">
        <f t="shared" si="8"/>
        <v>229</v>
      </c>
      <c r="EU48" s="26">
        <f t="shared" si="10"/>
        <v>569</v>
      </c>
      <c r="EV48" s="19">
        <v>0</v>
      </c>
      <c r="EW48" s="19">
        <v>0</v>
      </c>
      <c r="EX48" s="19">
        <v>0</v>
      </c>
      <c r="EY48" s="19">
        <v>0</v>
      </c>
      <c r="EZ48" s="19">
        <v>0</v>
      </c>
      <c r="FA48" s="19">
        <v>0</v>
      </c>
      <c r="FB48" s="19">
        <v>0</v>
      </c>
      <c r="FC48" s="19">
        <v>0</v>
      </c>
      <c r="FD48" s="19">
        <v>0</v>
      </c>
      <c r="FE48" s="19">
        <v>1</v>
      </c>
      <c r="FF48" s="19">
        <v>0</v>
      </c>
      <c r="FG48" s="19">
        <v>0</v>
      </c>
      <c r="FH48" s="19">
        <v>0</v>
      </c>
      <c r="FI48" s="19">
        <v>0</v>
      </c>
      <c r="FJ48" s="19">
        <v>0</v>
      </c>
      <c r="FK48" s="19">
        <v>0</v>
      </c>
      <c r="FL48" s="19">
        <v>0</v>
      </c>
      <c r="FM48" s="19">
        <v>0</v>
      </c>
      <c r="FN48" s="19">
        <v>0</v>
      </c>
      <c r="FO48" s="19">
        <v>1</v>
      </c>
      <c r="FP48" s="19">
        <v>3</v>
      </c>
      <c r="FQ48" s="19">
        <v>0</v>
      </c>
      <c r="FR48" s="19">
        <v>7</v>
      </c>
      <c r="FS48" s="19">
        <v>0</v>
      </c>
      <c r="FT48" s="19">
        <v>0</v>
      </c>
      <c r="FU48" s="19">
        <v>0</v>
      </c>
      <c r="FV48" s="19">
        <v>0</v>
      </c>
      <c r="FW48" s="19">
        <v>0</v>
      </c>
      <c r="FX48" s="19">
        <v>0</v>
      </c>
      <c r="FY48" s="19">
        <v>0</v>
      </c>
      <c r="FZ48" s="19">
        <v>0</v>
      </c>
      <c r="GA48" s="19">
        <v>0</v>
      </c>
      <c r="GB48" s="19">
        <v>0</v>
      </c>
      <c r="GC48" s="19">
        <v>0</v>
      </c>
      <c r="GD48" s="19">
        <v>0</v>
      </c>
      <c r="GE48" s="19">
        <v>0</v>
      </c>
      <c r="GF48" s="19">
        <v>0</v>
      </c>
      <c r="GG48" s="19">
        <v>0</v>
      </c>
      <c r="GH48" s="19">
        <v>0</v>
      </c>
      <c r="GI48" s="19">
        <v>0</v>
      </c>
      <c r="GJ48" s="19">
        <v>0</v>
      </c>
      <c r="GK48" s="19">
        <v>0</v>
      </c>
      <c r="GL48" s="19">
        <v>0</v>
      </c>
      <c r="GM48" s="19">
        <v>0</v>
      </c>
      <c r="GN48" s="19">
        <v>0</v>
      </c>
      <c r="GO48" s="19">
        <v>0</v>
      </c>
      <c r="GP48" s="19">
        <v>0</v>
      </c>
      <c r="GQ48" s="19">
        <v>0</v>
      </c>
      <c r="GR48" s="19">
        <v>0</v>
      </c>
      <c r="GS48" s="19">
        <v>7</v>
      </c>
      <c r="GT48" s="19">
        <v>0</v>
      </c>
      <c r="GU48" s="19">
        <v>0</v>
      </c>
      <c r="GV48" s="19">
        <v>27</v>
      </c>
      <c r="GW48" s="19">
        <v>0</v>
      </c>
      <c r="GX48" s="19">
        <v>5</v>
      </c>
      <c r="GY48" s="19">
        <v>0</v>
      </c>
      <c r="GZ48" s="19">
        <v>0</v>
      </c>
      <c r="HA48" s="19">
        <v>0</v>
      </c>
      <c r="HB48" s="19">
        <v>0</v>
      </c>
      <c r="HC48" s="19">
        <v>0</v>
      </c>
      <c r="HD48" s="19">
        <v>0</v>
      </c>
      <c r="HE48" s="19">
        <v>0</v>
      </c>
      <c r="HF48" s="19">
        <v>0</v>
      </c>
      <c r="HG48" s="19">
        <v>0</v>
      </c>
      <c r="HH48" s="19">
        <v>0</v>
      </c>
      <c r="HI48" s="19">
        <v>0</v>
      </c>
      <c r="HJ48" s="19">
        <v>0</v>
      </c>
      <c r="HK48" s="19">
        <v>0</v>
      </c>
      <c r="HL48" s="19">
        <v>0</v>
      </c>
      <c r="HM48" s="19">
        <v>0</v>
      </c>
      <c r="HN48" s="19">
        <v>5</v>
      </c>
      <c r="HO48" s="19">
        <v>0</v>
      </c>
      <c r="HP48" s="19">
        <v>0</v>
      </c>
      <c r="HQ48" s="19">
        <v>0</v>
      </c>
      <c r="HR48" s="19">
        <v>0</v>
      </c>
      <c r="HS48" s="19">
        <v>0</v>
      </c>
      <c r="HT48" s="19">
        <v>0</v>
      </c>
      <c r="HU48" s="19">
        <v>0</v>
      </c>
      <c r="HV48" s="19">
        <v>0</v>
      </c>
      <c r="HW48" s="19">
        <v>0</v>
      </c>
      <c r="HX48" s="30">
        <f t="shared" si="6"/>
        <v>56</v>
      </c>
      <c r="HY48" s="31"/>
      <c r="HZ48" s="32">
        <v>1</v>
      </c>
      <c r="IA48" s="34">
        <v>0</v>
      </c>
      <c r="IB48" s="34">
        <v>0</v>
      </c>
      <c r="IC48" s="32">
        <v>3</v>
      </c>
      <c r="ID48" s="34">
        <v>0</v>
      </c>
      <c r="IE48" s="32">
        <v>7</v>
      </c>
      <c r="IF48" s="32">
        <v>1</v>
      </c>
      <c r="IG48" s="206">
        <v>0</v>
      </c>
      <c r="IH48" s="206"/>
      <c r="II48" s="33">
        <f t="shared" si="14"/>
        <v>12</v>
      </c>
    </row>
    <row r="49" spans="1:243" ht="30" customHeight="1" x14ac:dyDescent="0.25">
      <c r="A49" s="17" t="s">
        <v>270</v>
      </c>
      <c r="B49" s="18" t="s">
        <v>253</v>
      </c>
      <c r="C49" s="18">
        <v>0</v>
      </c>
      <c r="D49" s="19">
        <v>1</v>
      </c>
      <c r="E49" s="18">
        <v>0</v>
      </c>
      <c r="F49" s="19">
        <v>0</v>
      </c>
      <c r="G49" s="18">
        <v>0</v>
      </c>
      <c r="H49" s="19">
        <v>0</v>
      </c>
      <c r="I49" s="18">
        <v>0</v>
      </c>
      <c r="J49" s="18">
        <v>0</v>
      </c>
      <c r="K49" s="20">
        <f t="shared" si="15"/>
        <v>0</v>
      </c>
      <c r="L49" s="20">
        <f t="shared" si="15"/>
        <v>1</v>
      </c>
      <c r="M49" s="21">
        <f t="shared" si="1"/>
        <v>1</v>
      </c>
      <c r="N49" s="36">
        <v>0</v>
      </c>
      <c r="O49" s="18">
        <v>0</v>
      </c>
      <c r="P49" s="36">
        <v>0</v>
      </c>
      <c r="Q49" s="18">
        <v>0</v>
      </c>
      <c r="R49" s="18">
        <v>0</v>
      </c>
      <c r="S49" s="23">
        <v>6</v>
      </c>
      <c r="T49" s="36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  <c r="Z49" s="18">
        <v>0</v>
      </c>
      <c r="AA49" s="18">
        <v>0</v>
      </c>
      <c r="AB49" s="18">
        <v>0</v>
      </c>
      <c r="AC49" s="18">
        <v>0</v>
      </c>
      <c r="AD49" s="36">
        <v>0</v>
      </c>
      <c r="AE49" s="18">
        <v>0</v>
      </c>
      <c r="AF49" s="20">
        <f t="shared" si="16"/>
        <v>0</v>
      </c>
      <c r="AG49" s="20">
        <f t="shared" si="16"/>
        <v>6</v>
      </c>
      <c r="AH49" s="26">
        <f t="shared" si="3"/>
        <v>6</v>
      </c>
      <c r="AI49" s="27">
        <v>0</v>
      </c>
      <c r="AJ49" s="27">
        <v>0</v>
      </c>
      <c r="AK49" s="27">
        <v>0</v>
      </c>
      <c r="AL49" s="27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19">
        <v>0</v>
      </c>
      <c r="AY49" s="19">
        <v>0</v>
      </c>
      <c r="AZ49" s="19">
        <v>0</v>
      </c>
      <c r="BA49" s="19">
        <v>0</v>
      </c>
      <c r="BB49" s="19">
        <v>0</v>
      </c>
      <c r="BC49" s="19">
        <v>0</v>
      </c>
      <c r="BD49" s="19">
        <v>0</v>
      </c>
      <c r="BE49" s="19">
        <v>0</v>
      </c>
      <c r="BF49" s="19">
        <v>0</v>
      </c>
      <c r="BG49" s="19">
        <v>0</v>
      </c>
      <c r="BH49" s="19">
        <v>0</v>
      </c>
      <c r="BI49" s="19">
        <v>0</v>
      </c>
      <c r="BJ49" s="19">
        <v>0</v>
      </c>
      <c r="BK49" s="19">
        <v>0</v>
      </c>
      <c r="BL49" s="19">
        <v>0</v>
      </c>
      <c r="BM49" s="19">
        <v>0</v>
      </c>
      <c r="BN49" s="19">
        <v>0</v>
      </c>
      <c r="BO49" s="19">
        <v>0</v>
      </c>
      <c r="BP49" s="19">
        <v>0</v>
      </c>
      <c r="BQ49" s="19">
        <v>0</v>
      </c>
      <c r="BR49" s="19">
        <v>0</v>
      </c>
      <c r="BS49" s="19">
        <v>0</v>
      </c>
      <c r="BT49" s="19">
        <v>0</v>
      </c>
      <c r="BU49" s="19"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0</v>
      </c>
      <c r="CC49" s="19">
        <v>0</v>
      </c>
      <c r="CD49" s="19">
        <v>0</v>
      </c>
      <c r="CE49" s="19">
        <v>0</v>
      </c>
      <c r="CF49" s="19">
        <v>0</v>
      </c>
      <c r="CG49" s="28">
        <f t="shared" si="12"/>
        <v>0</v>
      </c>
      <c r="CH49" s="29">
        <f t="shared" si="13"/>
        <v>0</v>
      </c>
      <c r="CI49" s="19">
        <v>0</v>
      </c>
      <c r="CJ49" s="19">
        <v>0</v>
      </c>
      <c r="CK49" s="19">
        <v>0</v>
      </c>
      <c r="CL49" s="19">
        <v>0</v>
      </c>
      <c r="CM49" s="19">
        <v>0</v>
      </c>
      <c r="CN49" s="19">
        <v>0</v>
      </c>
      <c r="CO49" s="19">
        <v>0</v>
      </c>
      <c r="CP49" s="19">
        <v>0</v>
      </c>
      <c r="CQ49" s="19">
        <v>0</v>
      </c>
      <c r="CR49" s="19">
        <v>0</v>
      </c>
      <c r="CS49" s="19">
        <v>0</v>
      </c>
      <c r="CT49" s="19">
        <v>0</v>
      </c>
      <c r="CU49" s="19">
        <v>0</v>
      </c>
      <c r="CV49" s="19">
        <v>0</v>
      </c>
      <c r="CW49" s="19">
        <v>0</v>
      </c>
      <c r="CX49" s="19">
        <v>0</v>
      </c>
      <c r="CY49" s="19">
        <v>0</v>
      </c>
      <c r="CZ49" s="19">
        <v>0</v>
      </c>
      <c r="DA49" s="19">
        <v>0</v>
      </c>
      <c r="DB49" s="19">
        <v>0</v>
      </c>
      <c r="DC49" s="19">
        <v>0</v>
      </c>
      <c r="DD49" s="19">
        <v>0</v>
      </c>
      <c r="DE49" s="19">
        <v>0</v>
      </c>
      <c r="DF49" s="19">
        <v>0</v>
      </c>
      <c r="DG49" s="19">
        <v>0</v>
      </c>
      <c r="DH49" s="19">
        <v>0</v>
      </c>
      <c r="DI49" s="19">
        <v>0</v>
      </c>
      <c r="DJ49" s="19">
        <v>0</v>
      </c>
      <c r="DK49" s="19">
        <v>0</v>
      </c>
      <c r="DL49" s="19">
        <v>0</v>
      </c>
      <c r="DM49" s="19">
        <v>0</v>
      </c>
      <c r="DN49" s="19">
        <v>0</v>
      </c>
      <c r="DO49" s="19">
        <v>0</v>
      </c>
      <c r="DP49" s="19">
        <v>0</v>
      </c>
      <c r="DQ49" s="19">
        <v>0</v>
      </c>
      <c r="DR49" s="19">
        <v>0</v>
      </c>
      <c r="DS49" s="19">
        <v>0</v>
      </c>
      <c r="DT49" s="19">
        <v>0</v>
      </c>
      <c r="DU49" s="19">
        <v>0</v>
      </c>
      <c r="DV49" s="19">
        <v>0</v>
      </c>
      <c r="DW49" s="19">
        <v>0</v>
      </c>
      <c r="DX49" s="19">
        <v>0</v>
      </c>
      <c r="DY49" s="19">
        <v>0</v>
      </c>
      <c r="DZ49" s="19">
        <v>0</v>
      </c>
      <c r="EA49" s="19">
        <v>0</v>
      </c>
      <c r="EB49" s="19">
        <v>0</v>
      </c>
      <c r="EC49" s="19">
        <v>0</v>
      </c>
      <c r="ED49" s="19">
        <v>0</v>
      </c>
      <c r="EE49" s="19">
        <v>0</v>
      </c>
      <c r="EF49" s="19">
        <v>0</v>
      </c>
      <c r="EG49" s="19">
        <v>0</v>
      </c>
      <c r="EH49" s="19">
        <v>0</v>
      </c>
      <c r="EI49" s="19">
        <v>0</v>
      </c>
      <c r="EJ49" s="19">
        <v>0</v>
      </c>
      <c r="EK49" s="19">
        <v>0</v>
      </c>
      <c r="EL49" s="19">
        <v>0</v>
      </c>
      <c r="EM49" s="19">
        <v>0</v>
      </c>
      <c r="EN49" s="19">
        <v>0</v>
      </c>
      <c r="EO49" s="27">
        <v>0</v>
      </c>
      <c r="EP49" s="19">
        <v>0</v>
      </c>
      <c r="EQ49" s="19">
        <v>0</v>
      </c>
      <c r="ER49" s="19">
        <v>0</v>
      </c>
      <c r="ES49" s="29">
        <f t="shared" si="7"/>
        <v>0</v>
      </c>
      <c r="ET49" s="29">
        <f t="shared" si="8"/>
        <v>0</v>
      </c>
      <c r="EU49" s="26">
        <f t="shared" si="10"/>
        <v>0</v>
      </c>
      <c r="EV49" s="19">
        <v>0</v>
      </c>
      <c r="EW49" s="19">
        <v>0</v>
      </c>
      <c r="EX49" s="19">
        <v>0</v>
      </c>
      <c r="EY49" s="19">
        <v>0</v>
      </c>
      <c r="EZ49" s="19">
        <v>0</v>
      </c>
      <c r="FA49" s="19">
        <v>0</v>
      </c>
      <c r="FB49" s="19">
        <v>0</v>
      </c>
      <c r="FC49" s="19">
        <v>0</v>
      </c>
      <c r="FD49" s="19">
        <v>0</v>
      </c>
      <c r="FE49" s="19">
        <v>0</v>
      </c>
      <c r="FF49" s="19">
        <v>0</v>
      </c>
      <c r="FG49" s="19">
        <v>0</v>
      </c>
      <c r="FH49" s="19">
        <v>0</v>
      </c>
      <c r="FI49" s="19">
        <v>0</v>
      </c>
      <c r="FJ49" s="19">
        <v>0</v>
      </c>
      <c r="FK49" s="19">
        <v>0</v>
      </c>
      <c r="FL49" s="19">
        <v>0</v>
      </c>
      <c r="FM49" s="19">
        <v>0</v>
      </c>
      <c r="FN49" s="19">
        <v>0</v>
      </c>
      <c r="FO49" s="19">
        <v>0</v>
      </c>
      <c r="FP49" s="19">
        <v>0</v>
      </c>
      <c r="FQ49" s="19">
        <v>0</v>
      </c>
      <c r="FR49" s="19">
        <v>0</v>
      </c>
      <c r="FS49" s="19">
        <v>0</v>
      </c>
      <c r="FT49" s="19">
        <v>0</v>
      </c>
      <c r="FU49" s="19">
        <v>0</v>
      </c>
      <c r="FV49" s="19">
        <v>0</v>
      </c>
      <c r="FW49" s="19">
        <v>0</v>
      </c>
      <c r="FX49" s="19">
        <v>0</v>
      </c>
      <c r="FY49" s="19">
        <v>0</v>
      </c>
      <c r="FZ49" s="19">
        <v>0</v>
      </c>
      <c r="GA49" s="19">
        <v>0</v>
      </c>
      <c r="GB49" s="19">
        <v>0</v>
      </c>
      <c r="GC49" s="19">
        <v>0</v>
      </c>
      <c r="GD49" s="19">
        <v>0</v>
      </c>
      <c r="GE49" s="19">
        <v>0</v>
      </c>
      <c r="GF49" s="19">
        <v>0</v>
      </c>
      <c r="GG49" s="19">
        <v>0</v>
      </c>
      <c r="GH49" s="19">
        <v>0</v>
      </c>
      <c r="GI49" s="19">
        <v>0</v>
      </c>
      <c r="GJ49" s="19">
        <v>0</v>
      </c>
      <c r="GK49" s="19">
        <v>0</v>
      </c>
      <c r="GL49" s="19">
        <v>0</v>
      </c>
      <c r="GM49" s="19">
        <v>0</v>
      </c>
      <c r="GN49" s="19">
        <v>0</v>
      </c>
      <c r="GO49" s="19">
        <v>0</v>
      </c>
      <c r="GP49" s="19">
        <v>0</v>
      </c>
      <c r="GQ49" s="19">
        <v>0</v>
      </c>
      <c r="GR49" s="19">
        <v>0</v>
      </c>
      <c r="GS49" s="19">
        <v>0</v>
      </c>
      <c r="GT49" s="19">
        <v>0</v>
      </c>
      <c r="GU49" s="19">
        <v>0</v>
      </c>
      <c r="GV49" s="19">
        <v>0</v>
      </c>
      <c r="GW49" s="19">
        <v>0</v>
      </c>
      <c r="GX49" s="19">
        <v>1</v>
      </c>
      <c r="GY49" s="19">
        <v>0</v>
      </c>
      <c r="GZ49" s="19">
        <v>0</v>
      </c>
      <c r="HA49" s="19">
        <v>0</v>
      </c>
      <c r="HB49" s="19">
        <v>0</v>
      </c>
      <c r="HC49" s="19">
        <v>0</v>
      </c>
      <c r="HD49" s="19">
        <v>0</v>
      </c>
      <c r="HE49" s="19">
        <v>0</v>
      </c>
      <c r="HF49" s="19">
        <v>0</v>
      </c>
      <c r="HG49" s="19">
        <v>0</v>
      </c>
      <c r="HH49" s="19">
        <v>0</v>
      </c>
      <c r="HI49" s="19">
        <v>0</v>
      </c>
      <c r="HJ49" s="19">
        <v>0</v>
      </c>
      <c r="HK49" s="19">
        <v>0</v>
      </c>
      <c r="HL49" s="19">
        <v>0</v>
      </c>
      <c r="HM49" s="19">
        <v>0</v>
      </c>
      <c r="HN49" s="19">
        <v>0</v>
      </c>
      <c r="HO49" s="19">
        <v>0</v>
      </c>
      <c r="HP49" s="19">
        <v>0</v>
      </c>
      <c r="HQ49" s="19">
        <v>0</v>
      </c>
      <c r="HR49" s="19">
        <v>0</v>
      </c>
      <c r="HS49" s="19">
        <v>0</v>
      </c>
      <c r="HT49" s="19">
        <v>0</v>
      </c>
      <c r="HU49" s="19">
        <v>0</v>
      </c>
      <c r="HV49" s="19">
        <v>0</v>
      </c>
      <c r="HW49" s="19">
        <v>0</v>
      </c>
      <c r="HX49" s="30">
        <f t="shared" si="6"/>
        <v>1</v>
      </c>
      <c r="HY49" s="31"/>
      <c r="HZ49" s="32">
        <v>0</v>
      </c>
      <c r="IA49" s="34">
        <v>0</v>
      </c>
      <c r="IB49" s="34">
        <v>0</v>
      </c>
      <c r="IC49" s="32">
        <v>0</v>
      </c>
      <c r="ID49" s="34">
        <v>0</v>
      </c>
      <c r="IE49" s="32">
        <v>0</v>
      </c>
      <c r="IF49" s="32">
        <v>0</v>
      </c>
      <c r="IG49" s="206">
        <v>0</v>
      </c>
      <c r="IH49" s="206"/>
      <c r="II49" s="33">
        <f t="shared" si="14"/>
        <v>0</v>
      </c>
    </row>
    <row r="50" spans="1:243" ht="30" customHeight="1" x14ac:dyDescent="0.25">
      <c r="A50" s="17" t="s">
        <v>271</v>
      </c>
      <c r="B50" s="18" t="s">
        <v>253</v>
      </c>
      <c r="C50" s="18">
        <v>15</v>
      </c>
      <c r="D50" s="19">
        <v>7</v>
      </c>
      <c r="E50" s="18">
        <v>3</v>
      </c>
      <c r="F50" s="19">
        <v>0</v>
      </c>
      <c r="G50" s="18">
        <v>18</v>
      </c>
      <c r="H50" s="19">
        <v>20</v>
      </c>
      <c r="I50" s="18">
        <v>5</v>
      </c>
      <c r="J50" s="18">
        <v>0</v>
      </c>
      <c r="K50" s="20">
        <f t="shared" si="15"/>
        <v>41</v>
      </c>
      <c r="L50" s="20">
        <f t="shared" si="15"/>
        <v>27</v>
      </c>
      <c r="M50" s="21">
        <f t="shared" si="1"/>
        <v>68</v>
      </c>
      <c r="N50" s="36">
        <v>0</v>
      </c>
      <c r="O50" s="18">
        <v>0</v>
      </c>
      <c r="P50" s="36">
        <v>0</v>
      </c>
      <c r="Q50" s="18">
        <v>0</v>
      </c>
      <c r="R50" s="18">
        <v>0</v>
      </c>
      <c r="S50" s="23">
        <v>0</v>
      </c>
      <c r="T50" s="36">
        <v>0</v>
      </c>
      <c r="U50" s="18">
        <v>0</v>
      </c>
      <c r="V50" s="18">
        <v>0</v>
      </c>
      <c r="W50" s="18">
        <v>0</v>
      </c>
      <c r="X50" s="18">
        <v>1</v>
      </c>
      <c r="Y50" s="18">
        <v>0</v>
      </c>
      <c r="Z50" s="18">
        <v>0</v>
      </c>
      <c r="AA50" s="18">
        <v>0</v>
      </c>
      <c r="AB50" s="18">
        <v>0</v>
      </c>
      <c r="AC50" s="18">
        <v>0</v>
      </c>
      <c r="AD50" s="36">
        <v>0</v>
      </c>
      <c r="AE50" s="18">
        <v>0</v>
      </c>
      <c r="AF50" s="20">
        <f t="shared" si="16"/>
        <v>1</v>
      </c>
      <c r="AG50" s="20">
        <f t="shared" si="16"/>
        <v>0</v>
      </c>
      <c r="AH50" s="26">
        <f t="shared" si="3"/>
        <v>1</v>
      </c>
      <c r="AI50" s="27">
        <v>0</v>
      </c>
      <c r="AJ50" s="27">
        <v>0</v>
      </c>
      <c r="AK50" s="27">
        <v>0</v>
      </c>
      <c r="AL50" s="27">
        <v>0</v>
      </c>
      <c r="AM50" s="19">
        <v>0</v>
      </c>
      <c r="AN50" s="19">
        <v>0</v>
      </c>
      <c r="AO50" s="19">
        <v>0</v>
      </c>
      <c r="AP50" s="19">
        <v>0</v>
      </c>
      <c r="AQ50" s="19">
        <v>0</v>
      </c>
      <c r="AR50" s="19">
        <v>0</v>
      </c>
      <c r="AS50" s="19">
        <v>6</v>
      </c>
      <c r="AT50" s="19">
        <v>0</v>
      </c>
      <c r="AU50" s="19">
        <v>0</v>
      </c>
      <c r="AV50" s="19">
        <v>0</v>
      </c>
      <c r="AW50" s="19">
        <v>0</v>
      </c>
      <c r="AX50" s="19">
        <v>0</v>
      </c>
      <c r="AY50" s="19">
        <v>0</v>
      </c>
      <c r="AZ50" s="19">
        <v>0</v>
      </c>
      <c r="BA50" s="19">
        <v>0</v>
      </c>
      <c r="BB50" s="19">
        <v>0</v>
      </c>
      <c r="BC50" s="19">
        <v>0</v>
      </c>
      <c r="BD50" s="19">
        <v>0</v>
      </c>
      <c r="BE50" s="19">
        <v>0</v>
      </c>
      <c r="BF50" s="19">
        <v>0</v>
      </c>
      <c r="BG50" s="19">
        <v>0</v>
      </c>
      <c r="BH50" s="19">
        <v>0</v>
      </c>
      <c r="BI50" s="19">
        <v>34</v>
      </c>
      <c r="BJ50" s="19">
        <v>0</v>
      </c>
      <c r="BK50" s="19">
        <v>0</v>
      </c>
      <c r="BL50" s="19">
        <v>0</v>
      </c>
      <c r="BM50" s="19">
        <v>0</v>
      </c>
      <c r="BN50" s="19">
        <v>0</v>
      </c>
      <c r="BO50" s="19">
        <v>0</v>
      </c>
      <c r="BP50" s="19">
        <v>0</v>
      </c>
      <c r="BQ50" s="19">
        <v>0</v>
      </c>
      <c r="BR50" s="19">
        <v>0</v>
      </c>
      <c r="BS50" s="19">
        <v>0</v>
      </c>
      <c r="BT50" s="19">
        <v>0</v>
      </c>
      <c r="BU50" s="19">
        <v>0</v>
      </c>
      <c r="BV50" s="19">
        <v>0</v>
      </c>
      <c r="BW50" s="19">
        <v>0</v>
      </c>
      <c r="BX50" s="19">
        <v>0</v>
      </c>
      <c r="BY50" s="19">
        <v>0</v>
      </c>
      <c r="BZ50" s="19">
        <v>0</v>
      </c>
      <c r="CA50" s="19">
        <v>0</v>
      </c>
      <c r="CB50" s="19">
        <v>0</v>
      </c>
      <c r="CC50" s="19">
        <v>0</v>
      </c>
      <c r="CD50" s="19">
        <v>0</v>
      </c>
      <c r="CE50" s="19">
        <v>0</v>
      </c>
      <c r="CF50" s="19">
        <v>0</v>
      </c>
      <c r="CG50" s="28">
        <f t="shared" si="12"/>
        <v>40</v>
      </c>
      <c r="CH50" s="29">
        <f t="shared" si="13"/>
        <v>0</v>
      </c>
      <c r="CI50" s="19">
        <v>0</v>
      </c>
      <c r="CJ50" s="19">
        <v>0</v>
      </c>
      <c r="CK50" s="19">
        <v>0</v>
      </c>
      <c r="CL50" s="19">
        <v>0</v>
      </c>
      <c r="CM50" s="19">
        <v>0</v>
      </c>
      <c r="CN50" s="19">
        <v>0</v>
      </c>
      <c r="CO50" s="19">
        <v>19</v>
      </c>
      <c r="CP50" s="19">
        <v>50</v>
      </c>
      <c r="CQ50" s="19">
        <v>0</v>
      </c>
      <c r="CR50" s="19">
        <v>17</v>
      </c>
      <c r="CS50" s="19">
        <v>0</v>
      </c>
      <c r="CT50" s="19">
        <v>31</v>
      </c>
      <c r="CU50" s="19">
        <v>20</v>
      </c>
      <c r="CV50" s="19">
        <v>0</v>
      </c>
      <c r="CW50" s="19">
        <v>0</v>
      </c>
      <c r="CX50" s="19">
        <v>0</v>
      </c>
      <c r="CY50" s="19">
        <v>0</v>
      </c>
      <c r="CZ50" s="19">
        <v>0</v>
      </c>
      <c r="DA50" s="19">
        <v>114</v>
      </c>
      <c r="DB50" s="19">
        <v>48</v>
      </c>
      <c r="DC50" s="19">
        <v>243</v>
      </c>
      <c r="DD50" s="19">
        <v>168</v>
      </c>
      <c r="DE50" s="19">
        <v>0</v>
      </c>
      <c r="DF50" s="19">
        <v>1</v>
      </c>
      <c r="DG50" s="19">
        <v>71</v>
      </c>
      <c r="DH50" s="19">
        <v>61</v>
      </c>
      <c r="DI50" s="19">
        <v>54</v>
      </c>
      <c r="DJ50" s="19">
        <v>0</v>
      </c>
      <c r="DK50" s="19">
        <v>15</v>
      </c>
      <c r="DL50" s="19">
        <v>0</v>
      </c>
      <c r="DM50" s="19">
        <v>0</v>
      </c>
      <c r="DN50" s="19">
        <v>0</v>
      </c>
      <c r="DO50" s="19">
        <v>0</v>
      </c>
      <c r="DP50" s="19">
        <v>0</v>
      </c>
      <c r="DQ50" s="19">
        <v>0</v>
      </c>
      <c r="DR50" s="19">
        <v>0</v>
      </c>
      <c r="DS50" s="19">
        <v>50</v>
      </c>
      <c r="DT50" s="19">
        <v>4</v>
      </c>
      <c r="DU50" s="19">
        <v>59</v>
      </c>
      <c r="DV50" s="19">
        <v>75</v>
      </c>
      <c r="DW50" s="19">
        <v>1</v>
      </c>
      <c r="DX50" s="19">
        <v>12</v>
      </c>
      <c r="DY50" s="19">
        <v>3</v>
      </c>
      <c r="DZ50" s="19">
        <v>41</v>
      </c>
      <c r="EA50" s="19">
        <v>0</v>
      </c>
      <c r="EB50" s="19">
        <v>0</v>
      </c>
      <c r="EC50" s="19">
        <v>0</v>
      </c>
      <c r="ED50" s="19">
        <v>0</v>
      </c>
      <c r="EE50" s="19">
        <v>6</v>
      </c>
      <c r="EF50" s="19">
        <v>10</v>
      </c>
      <c r="EG50" s="27">
        <v>2</v>
      </c>
      <c r="EH50" s="19">
        <v>6</v>
      </c>
      <c r="EI50" s="19">
        <v>0</v>
      </c>
      <c r="EJ50" s="19">
        <v>10</v>
      </c>
      <c r="EK50" s="19">
        <v>0</v>
      </c>
      <c r="EL50" s="19">
        <v>0</v>
      </c>
      <c r="EM50" s="19">
        <v>0</v>
      </c>
      <c r="EN50" s="19">
        <v>10</v>
      </c>
      <c r="EO50" s="19">
        <v>7</v>
      </c>
      <c r="EP50" s="19">
        <v>2</v>
      </c>
      <c r="EQ50" s="19">
        <v>4</v>
      </c>
      <c r="ER50" s="19">
        <v>0</v>
      </c>
      <c r="ES50" s="29">
        <f t="shared" si="7"/>
        <v>619</v>
      </c>
      <c r="ET50" s="29">
        <f t="shared" si="8"/>
        <v>595</v>
      </c>
      <c r="EU50" s="26">
        <f t="shared" si="10"/>
        <v>1214</v>
      </c>
      <c r="EV50" s="19">
        <v>0</v>
      </c>
      <c r="EW50" s="19">
        <v>0</v>
      </c>
      <c r="EX50" s="19">
        <v>0</v>
      </c>
      <c r="EY50" s="19">
        <v>0</v>
      </c>
      <c r="EZ50" s="19">
        <v>0</v>
      </c>
      <c r="FA50" s="19">
        <v>13</v>
      </c>
      <c r="FB50" s="19">
        <v>0</v>
      </c>
      <c r="FC50" s="19">
        <v>27</v>
      </c>
      <c r="FD50" s="19">
        <v>0</v>
      </c>
      <c r="FE50" s="19">
        <v>7</v>
      </c>
      <c r="FF50" s="19">
        <v>23</v>
      </c>
      <c r="FG50" s="19">
        <v>0</v>
      </c>
      <c r="FH50" s="19">
        <v>0</v>
      </c>
      <c r="FI50" s="19">
        <v>0</v>
      </c>
      <c r="FJ50" s="19">
        <v>0</v>
      </c>
      <c r="FK50" s="19">
        <v>4</v>
      </c>
      <c r="FL50" s="19">
        <v>0</v>
      </c>
      <c r="FM50" s="19">
        <v>2</v>
      </c>
      <c r="FN50" s="19">
        <v>0</v>
      </c>
      <c r="FO50" s="19">
        <v>52</v>
      </c>
      <c r="FP50" s="19">
        <v>220</v>
      </c>
      <c r="FQ50" s="19">
        <v>0</v>
      </c>
      <c r="FR50" s="19">
        <v>167</v>
      </c>
      <c r="FS50" s="19">
        <v>0</v>
      </c>
      <c r="FT50" s="19">
        <v>1</v>
      </c>
      <c r="FU50" s="19">
        <v>7</v>
      </c>
      <c r="FV50" s="19">
        <v>0</v>
      </c>
      <c r="FW50" s="19">
        <v>0</v>
      </c>
      <c r="FX50" s="19">
        <v>0</v>
      </c>
      <c r="FY50" s="19">
        <v>0</v>
      </c>
      <c r="FZ50" s="19">
        <v>0</v>
      </c>
      <c r="GA50" s="19">
        <v>0</v>
      </c>
      <c r="GB50" s="19">
        <v>0</v>
      </c>
      <c r="GC50" s="19">
        <v>0</v>
      </c>
      <c r="GD50" s="19">
        <v>36</v>
      </c>
      <c r="GE50" s="19">
        <v>0</v>
      </c>
      <c r="GF50" s="19">
        <v>0</v>
      </c>
      <c r="GG50" s="19">
        <v>0</v>
      </c>
      <c r="GH50" s="19">
        <v>5</v>
      </c>
      <c r="GI50" s="19">
        <v>0</v>
      </c>
      <c r="GJ50" s="19">
        <v>0</v>
      </c>
      <c r="GK50" s="19">
        <v>0</v>
      </c>
      <c r="GL50" s="19">
        <v>15</v>
      </c>
      <c r="GM50" s="19">
        <v>4</v>
      </c>
      <c r="GN50" s="19">
        <v>0</v>
      </c>
      <c r="GO50" s="19">
        <v>128</v>
      </c>
      <c r="GP50" s="19">
        <v>0</v>
      </c>
      <c r="GQ50" s="19">
        <v>0</v>
      </c>
      <c r="GR50" s="19">
        <v>0</v>
      </c>
      <c r="GS50" s="19">
        <v>0</v>
      </c>
      <c r="GT50" s="19">
        <v>0</v>
      </c>
      <c r="GU50" s="19">
        <v>0</v>
      </c>
      <c r="GV50" s="19">
        <v>37</v>
      </c>
      <c r="GW50" s="19">
        <v>0</v>
      </c>
      <c r="GX50" s="19">
        <v>28</v>
      </c>
      <c r="GY50" s="19">
        <v>0</v>
      </c>
      <c r="GZ50" s="19">
        <v>0</v>
      </c>
      <c r="HA50" s="19">
        <v>0</v>
      </c>
      <c r="HB50" s="19">
        <v>4</v>
      </c>
      <c r="HC50" s="19">
        <v>0</v>
      </c>
      <c r="HD50" s="19">
        <v>5</v>
      </c>
      <c r="HE50" s="19">
        <v>0</v>
      </c>
      <c r="HF50" s="19">
        <v>0</v>
      </c>
      <c r="HG50" s="19">
        <v>0</v>
      </c>
      <c r="HH50" s="19">
        <v>0</v>
      </c>
      <c r="HI50" s="19">
        <v>3</v>
      </c>
      <c r="HJ50" s="19">
        <v>0</v>
      </c>
      <c r="HK50" s="19">
        <v>0</v>
      </c>
      <c r="HL50" s="19">
        <v>0</v>
      </c>
      <c r="HM50" s="19">
        <v>0</v>
      </c>
      <c r="HN50" s="19">
        <v>15</v>
      </c>
      <c r="HO50" s="19">
        <v>0</v>
      </c>
      <c r="HP50" s="19">
        <v>0</v>
      </c>
      <c r="HQ50" s="19">
        <v>0</v>
      </c>
      <c r="HR50" s="19">
        <v>32</v>
      </c>
      <c r="HS50" s="19">
        <v>0</v>
      </c>
      <c r="HT50" s="19">
        <v>0</v>
      </c>
      <c r="HU50" s="19">
        <v>0</v>
      </c>
      <c r="HV50" s="19">
        <v>0</v>
      </c>
      <c r="HW50" s="19">
        <v>2</v>
      </c>
      <c r="HX50" s="30">
        <f t="shared" si="6"/>
        <v>837</v>
      </c>
      <c r="HY50" s="31"/>
      <c r="HZ50" s="32">
        <v>4</v>
      </c>
      <c r="IA50" s="32">
        <v>11</v>
      </c>
      <c r="IB50" s="32">
        <v>9</v>
      </c>
      <c r="IC50" s="32">
        <v>6</v>
      </c>
      <c r="ID50" s="34"/>
      <c r="IE50" s="32">
        <v>1</v>
      </c>
      <c r="IF50" s="34"/>
      <c r="IG50" s="206"/>
      <c r="IH50" s="206"/>
      <c r="II50" s="33">
        <f t="shared" si="14"/>
        <v>31</v>
      </c>
    </row>
    <row r="51" spans="1:243" ht="30" customHeight="1" x14ac:dyDescent="0.25">
      <c r="A51" s="17" t="s">
        <v>272</v>
      </c>
      <c r="B51" s="18" t="s">
        <v>253</v>
      </c>
      <c r="C51" s="18">
        <v>0</v>
      </c>
      <c r="D51" s="19">
        <v>0</v>
      </c>
      <c r="E51" s="18">
        <v>0</v>
      </c>
      <c r="F51" s="19">
        <v>0</v>
      </c>
      <c r="G51" s="18">
        <v>0</v>
      </c>
      <c r="H51" s="19">
        <v>0</v>
      </c>
      <c r="I51" s="18">
        <v>0</v>
      </c>
      <c r="J51" s="18">
        <v>0</v>
      </c>
      <c r="K51" s="20">
        <f t="shared" si="15"/>
        <v>0</v>
      </c>
      <c r="L51" s="20">
        <f t="shared" si="15"/>
        <v>0</v>
      </c>
      <c r="M51" s="21">
        <f t="shared" si="1"/>
        <v>0</v>
      </c>
      <c r="N51" s="36">
        <v>0</v>
      </c>
      <c r="O51" s="18">
        <v>0</v>
      </c>
      <c r="P51" s="36">
        <v>0</v>
      </c>
      <c r="Q51" s="18">
        <v>0</v>
      </c>
      <c r="R51" s="18">
        <v>0</v>
      </c>
      <c r="S51" s="23">
        <v>0</v>
      </c>
      <c r="T51" s="36">
        <v>0</v>
      </c>
      <c r="U51" s="18">
        <v>0</v>
      </c>
      <c r="V51" s="18">
        <v>0</v>
      </c>
      <c r="W51" s="18">
        <v>0</v>
      </c>
      <c r="X51" s="18">
        <v>1</v>
      </c>
      <c r="Y51" s="18">
        <v>0</v>
      </c>
      <c r="Z51" s="18">
        <v>0</v>
      </c>
      <c r="AA51" s="18">
        <v>0</v>
      </c>
      <c r="AB51" s="18">
        <v>0</v>
      </c>
      <c r="AC51" s="18">
        <v>0</v>
      </c>
      <c r="AD51" s="36">
        <v>0</v>
      </c>
      <c r="AE51" s="18">
        <v>0</v>
      </c>
      <c r="AF51" s="20">
        <f t="shared" si="16"/>
        <v>1</v>
      </c>
      <c r="AG51" s="20">
        <f t="shared" si="16"/>
        <v>0</v>
      </c>
      <c r="AH51" s="26">
        <f t="shared" si="3"/>
        <v>1</v>
      </c>
      <c r="AI51" s="27">
        <v>0</v>
      </c>
      <c r="AJ51" s="27">
        <v>0</v>
      </c>
      <c r="AK51" s="27">
        <v>0</v>
      </c>
      <c r="AL51" s="27">
        <v>0</v>
      </c>
      <c r="AM51" s="19">
        <v>0</v>
      </c>
      <c r="AN51" s="19">
        <v>0</v>
      </c>
      <c r="AO51" s="19">
        <v>0</v>
      </c>
      <c r="AP51" s="19">
        <v>0</v>
      </c>
      <c r="AQ51" s="19">
        <v>0</v>
      </c>
      <c r="AR51" s="19">
        <v>0</v>
      </c>
      <c r="AS51" s="19">
        <v>0</v>
      </c>
      <c r="AT51" s="19">
        <v>0</v>
      </c>
      <c r="AU51" s="19">
        <v>0</v>
      </c>
      <c r="AV51" s="19">
        <v>0</v>
      </c>
      <c r="AW51" s="19">
        <v>0</v>
      </c>
      <c r="AX51" s="19">
        <v>0</v>
      </c>
      <c r="AY51" s="19">
        <v>0</v>
      </c>
      <c r="AZ51" s="19">
        <v>0</v>
      </c>
      <c r="BA51" s="19">
        <v>0</v>
      </c>
      <c r="BB51" s="19">
        <v>0</v>
      </c>
      <c r="BC51" s="19">
        <v>0</v>
      </c>
      <c r="BD51" s="19">
        <v>0</v>
      </c>
      <c r="BE51" s="19">
        <v>0</v>
      </c>
      <c r="BF51" s="19">
        <v>0</v>
      </c>
      <c r="BG51" s="19">
        <v>0</v>
      </c>
      <c r="BH51" s="19">
        <v>0</v>
      </c>
      <c r="BI51" s="19">
        <v>0</v>
      </c>
      <c r="BJ51" s="19">
        <v>0</v>
      </c>
      <c r="BK51" s="19">
        <v>0</v>
      </c>
      <c r="BL51" s="19">
        <v>0</v>
      </c>
      <c r="BM51" s="19">
        <v>0</v>
      </c>
      <c r="BN51" s="19">
        <v>0</v>
      </c>
      <c r="BO51" s="19">
        <v>0</v>
      </c>
      <c r="BP51" s="19">
        <v>0</v>
      </c>
      <c r="BQ51" s="19">
        <v>0</v>
      </c>
      <c r="BR51" s="19">
        <v>0</v>
      </c>
      <c r="BS51" s="19">
        <v>0</v>
      </c>
      <c r="BT51" s="19">
        <v>0</v>
      </c>
      <c r="BU51" s="19">
        <v>0</v>
      </c>
      <c r="BV51" s="19">
        <v>0</v>
      </c>
      <c r="BW51" s="19">
        <v>0</v>
      </c>
      <c r="BX51" s="19">
        <v>0</v>
      </c>
      <c r="BY51" s="19">
        <v>0</v>
      </c>
      <c r="BZ51" s="19">
        <v>0</v>
      </c>
      <c r="CA51" s="19">
        <v>0</v>
      </c>
      <c r="CB51" s="19">
        <v>0</v>
      </c>
      <c r="CC51" s="19">
        <v>0</v>
      </c>
      <c r="CD51" s="19">
        <v>0</v>
      </c>
      <c r="CE51" s="19">
        <v>0</v>
      </c>
      <c r="CF51" s="19">
        <v>0</v>
      </c>
      <c r="CG51" s="28">
        <f t="shared" si="12"/>
        <v>0</v>
      </c>
      <c r="CH51" s="29">
        <f t="shared" si="13"/>
        <v>0</v>
      </c>
      <c r="CI51" s="19">
        <v>0</v>
      </c>
      <c r="CJ51" s="19">
        <v>0</v>
      </c>
      <c r="CK51" s="19">
        <v>0</v>
      </c>
      <c r="CL51" s="19">
        <v>0</v>
      </c>
      <c r="CM51" s="19">
        <v>0</v>
      </c>
      <c r="CN51" s="19">
        <v>0</v>
      </c>
      <c r="CO51" s="19">
        <v>0</v>
      </c>
      <c r="CP51" s="19">
        <v>0</v>
      </c>
      <c r="CQ51" s="19">
        <v>0</v>
      </c>
      <c r="CR51" s="19">
        <v>0</v>
      </c>
      <c r="CS51" s="19">
        <v>0</v>
      </c>
      <c r="CT51" s="19">
        <v>0</v>
      </c>
      <c r="CU51" s="19">
        <v>0</v>
      </c>
      <c r="CV51" s="19">
        <v>0</v>
      </c>
      <c r="CW51" s="19">
        <v>0</v>
      </c>
      <c r="CX51" s="19">
        <v>0</v>
      </c>
      <c r="CY51" s="19">
        <v>0</v>
      </c>
      <c r="CZ51" s="19">
        <v>0</v>
      </c>
      <c r="DA51" s="19">
        <v>0</v>
      </c>
      <c r="DB51" s="19">
        <v>0</v>
      </c>
      <c r="DC51" s="19">
        <v>0</v>
      </c>
      <c r="DD51" s="19">
        <v>0</v>
      </c>
      <c r="DE51" s="19">
        <v>0</v>
      </c>
      <c r="DF51" s="19">
        <v>0</v>
      </c>
      <c r="DG51" s="19">
        <v>0</v>
      </c>
      <c r="DH51" s="19">
        <v>0</v>
      </c>
      <c r="DI51" s="19">
        <v>0</v>
      </c>
      <c r="DJ51" s="19">
        <v>0</v>
      </c>
      <c r="DK51" s="19">
        <v>0</v>
      </c>
      <c r="DL51" s="19">
        <v>0</v>
      </c>
      <c r="DM51" s="19">
        <v>0</v>
      </c>
      <c r="DN51" s="19">
        <v>0</v>
      </c>
      <c r="DO51" s="19">
        <v>0</v>
      </c>
      <c r="DP51" s="19">
        <v>0</v>
      </c>
      <c r="DQ51" s="19">
        <v>0</v>
      </c>
      <c r="DR51" s="19">
        <v>0</v>
      </c>
      <c r="DS51" s="19">
        <v>0</v>
      </c>
      <c r="DT51" s="19">
        <v>0</v>
      </c>
      <c r="DU51" s="19">
        <v>0</v>
      </c>
      <c r="DV51" s="19">
        <v>0</v>
      </c>
      <c r="DW51" s="19">
        <v>0</v>
      </c>
      <c r="DX51" s="19">
        <v>0</v>
      </c>
      <c r="DY51" s="19">
        <v>0</v>
      </c>
      <c r="DZ51" s="19">
        <v>0</v>
      </c>
      <c r="EA51" s="19">
        <v>0</v>
      </c>
      <c r="EB51" s="19">
        <v>0</v>
      </c>
      <c r="EC51" s="19">
        <v>0</v>
      </c>
      <c r="ED51" s="19">
        <v>0</v>
      </c>
      <c r="EE51" s="19">
        <v>0</v>
      </c>
      <c r="EF51" s="19">
        <v>0</v>
      </c>
      <c r="EG51" s="19">
        <v>0</v>
      </c>
      <c r="EH51" s="19">
        <v>0</v>
      </c>
      <c r="EI51" s="19">
        <v>0</v>
      </c>
      <c r="EJ51" s="19">
        <v>0</v>
      </c>
      <c r="EK51" s="19">
        <v>0</v>
      </c>
      <c r="EL51" s="19">
        <v>0</v>
      </c>
      <c r="EM51" s="19">
        <v>0</v>
      </c>
      <c r="EN51" s="19">
        <v>0</v>
      </c>
      <c r="EO51" s="19">
        <v>0</v>
      </c>
      <c r="EP51" s="19">
        <v>0</v>
      </c>
      <c r="EQ51" s="19">
        <v>0</v>
      </c>
      <c r="ER51" s="19">
        <v>0</v>
      </c>
      <c r="ES51" s="29">
        <f t="shared" si="7"/>
        <v>0</v>
      </c>
      <c r="ET51" s="29">
        <f t="shared" si="8"/>
        <v>0</v>
      </c>
      <c r="EU51" s="26">
        <f t="shared" si="10"/>
        <v>0</v>
      </c>
      <c r="EV51" s="19">
        <v>0</v>
      </c>
      <c r="EW51" s="19">
        <v>0</v>
      </c>
      <c r="EX51" s="19">
        <v>0</v>
      </c>
      <c r="EY51" s="19">
        <v>0</v>
      </c>
      <c r="EZ51" s="19">
        <v>0</v>
      </c>
      <c r="FA51" s="19">
        <v>0</v>
      </c>
      <c r="FB51" s="19">
        <v>0</v>
      </c>
      <c r="FC51" s="19">
        <v>0</v>
      </c>
      <c r="FD51" s="19">
        <v>0</v>
      </c>
      <c r="FE51" s="19">
        <v>1</v>
      </c>
      <c r="FF51" s="19">
        <v>0</v>
      </c>
      <c r="FG51" s="19">
        <v>0</v>
      </c>
      <c r="FH51" s="19">
        <v>0</v>
      </c>
      <c r="FI51" s="19">
        <v>0</v>
      </c>
      <c r="FJ51" s="19">
        <v>0</v>
      </c>
      <c r="FK51" s="19">
        <v>0</v>
      </c>
      <c r="FL51" s="19">
        <v>0</v>
      </c>
      <c r="FM51" s="19">
        <v>0</v>
      </c>
      <c r="FN51" s="19">
        <v>0</v>
      </c>
      <c r="FO51" s="19">
        <v>0</v>
      </c>
      <c r="FP51" s="19">
        <v>0</v>
      </c>
      <c r="FQ51" s="19">
        <v>0</v>
      </c>
      <c r="FR51" s="19">
        <v>0</v>
      </c>
      <c r="FS51" s="19">
        <v>0</v>
      </c>
      <c r="FT51" s="19">
        <v>0</v>
      </c>
      <c r="FU51" s="19">
        <v>0</v>
      </c>
      <c r="FV51" s="19">
        <v>0</v>
      </c>
      <c r="FW51" s="19">
        <v>0</v>
      </c>
      <c r="FX51" s="19">
        <v>0</v>
      </c>
      <c r="FY51" s="19">
        <v>0</v>
      </c>
      <c r="FZ51" s="19">
        <v>0</v>
      </c>
      <c r="GA51" s="19">
        <v>0</v>
      </c>
      <c r="GB51" s="19">
        <v>0</v>
      </c>
      <c r="GC51" s="19">
        <v>0</v>
      </c>
      <c r="GD51" s="19">
        <v>0</v>
      </c>
      <c r="GE51" s="19">
        <v>0</v>
      </c>
      <c r="GF51" s="19">
        <v>0</v>
      </c>
      <c r="GG51" s="19">
        <v>0</v>
      </c>
      <c r="GH51" s="19">
        <v>0</v>
      </c>
      <c r="GI51" s="19">
        <v>0</v>
      </c>
      <c r="GJ51" s="19">
        <v>0</v>
      </c>
      <c r="GK51" s="19">
        <v>0</v>
      </c>
      <c r="GL51" s="19">
        <v>0</v>
      </c>
      <c r="GM51" s="19">
        <v>0</v>
      </c>
      <c r="GN51" s="19">
        <v>0</v>
      </c>
      <c r="GO51" s="19">
        <v>0</v>
      </c>
      <c r="GP51" s="19">
        <v>0</v>
      </c>
      <c r="GQ51" s="19">
        <v>0</v>
      </c>
      <c r="GR51" s="19">
        <v>0</v>
      </c>
      <c r="GS51" s="19">
        <v>0</v>
      </c>
      <c r="GT51" s="19">
        <v>0</v>
      </c>
      <c r="GU51" s="19">
        <v>0</v>
      </c>
      <c r="GV51" s="19">
        <v>0</v>
      </c>
      <c r="GW51" s="19">
        <v>0</v>
      </c>
      <c r="GX51" s="19">
        <v>0</v>
      </c>
      <c r="GY51" s="19">
        <v>0</v>
      </c>
      <c r="GZ51" s="19">
        <v>0</v>
      </c>
      <c r="HA51" s="19">
        <v>0</v>
      </c>
      <c r="HB51" s="19">
        <v>0</v>
      </c>
      <c r="HC51" s="19">
        <v>0</v>
      </c>
      <c r="HD51" s="19">
        <v>0</v>
      </c>
      <c r="HE51" s="19">
        <v>0</v>
      </c>
      <c r="HF51" s="19">
        <v>0</v>
      </c>
      <c r="HG51" s="19">
        <v>0</v>
      </c>
      <c r="HH51" s="19">
        <v>0</v>
      </c>
      <c r="HI51" s="19">
        <v>0</v>
      </c>
      <c r="HJ51" s="19">
        <v>0</v>
      </c>
      <c r="HK51" s="19">
        <v>0</v>
      </c>
      <c r="HL51" s="19">
        <v>0</v>
      </c>
      <c r="HM51" s="19">
        <v>0</v>
      </c>
      <c r="HN51" s="19">
        <v>0</v>
      </c>
      <c r="HO51" s="19">
        <v>0</v>
      </c>
      <c r="HP51" s="19">
        <v>0</v>
      </c>
      <c r="HQ51" s="19">
        <v>0</v>
      </c>
      <c r="HR51" s="19">
        <v>0</v>
      </c>
      <c r="HS51" s="19">
        <v>0</v>
      </c>
      <c r="HT51" s="19">
        <v>0</v>
      </c>
      <c r="HU51" s="19">
        <v>0</v>
      </c>
      <c r="HV51" s="19">
        <v>0</v>
      </c>
      <c r="HW51" s="19">
        <v>0</v>
      </c>
      <c r="HX51" s="30">
        <f t="shared" si="6"/>
        <v>1</v>
      </c>
      <c r="HY51" s="31"/>
      <c r="HZ51" s="32">
        <v>0</v>
      </c>
      <c r="IA51" s="32">
        <v>0</v>
      </c>
      <c r="IB51" s="32">
        <v>0</v>
      </c>
      <c r="IC51" s="32">
        <v>0</v>
      </c>
      <c r="ID51" s="34">
        <v>0</v>
      </c>
      <c r="IE51" s="32">
        <v>0</v>
      </c>
      <c r="IF51" s="34">
        <v>0</v>
      </c>
      <c r="IG51" s="206">
        <v>0</v>
      </c>
      <c r="IH51" s="206"/>
      <c r="II51" s="33">
        <f t="shared" si="14"/>
        <v>0</v>
      </c>
    </row>
    <row r="52" spans="1:243" ht="30" customHeight="1" x14ac:dyDescent="0.25">
      <c r="A52" s="17" t="s">
        <v>273</v>
      </c>
      <c r="B52" s="18" t="s">
        <v>253</v>
      </c>
      <c r="C52" s="18">
        <v>0</v>
      </c>
      <c r="D52" s="19">
        <v>0</v>
      </c>
      <c r="E52" s="18">
        <v>1</v>
      </c>
      <c r="F52" s="19">
        <v>0</v>
      </c>
      <c r="G52" s="18">
        <v>0</v>
      </c>
      <c r="H52" s="19">
        <v>4</v>
      </c>
      <c r="I52" s="18">
        <v>8</v>
      </c>
      <c r="J52" s="18">
        <v>5</v>
      </c>
      <c r="K52" s="20">
        <f t="shared" si="15"/>
        <v>9</v>
      </c>
      <c r="L52" s="20">
        <f t="shared" si="15"/>
        <v>9</v>
      </c>
      <c r="M52" s="21">
        <f t="shared" si="1"/>
        <v>18</v>
      </c>
      <c r="N52" s="36">
        <v>0</v>
      </c>
      <c r="O52" s="18">
        <v>0</v>
      </c>
      <c r="P52" s="36">
        <v>0</v>
      </c>
      <c r="Q52" s="18">
        <v>0</v>
      </c>
      <c r="R52" s="18">
        <v>0</v>
      </c>
      <c r="S52" s="23">
        <v>0</v>
      </c>
      <c r="T52" s="36">
        <v>0</v>
      </c>
      <c r="U52" s="18">
        <v>0</v>
      </c>
      <c r="V52" s="18">
        <v>0</v>
      </c>
      <c r="W52" s="18">
        <v>0</v>
      </c>
      <c r="X52" s="18">
        <v>10</v>
      </c>
      <c r="Y52" s="18">
        <v>0</v>
      </c>
      <c r="Z52" s="18">
        <v>0</v>
      </c>
      <c r="AA52" s="18">
        <v>0</v>
      </c>
      <c r="AB52" s="18">
        <v>0</v>
      </c>
      <c r="AC52" s="18">
        <v>0</v>
      </c>
      <c r="AD52" s="36">
        <v>0</v>
      </c>
      <c r="AE52" s="18">
        <v>0</v>
      </c>
      <c r="AF52" s="20">
        <f t="shared" si="16"/>
        <v>10</v>
      </c>
      <c r="AG52" s="20">
        <f t="shared" si="16"/>
        <v>0</v>
      </c>
      <c r="AH52" s="26">
        <f t="shared" si="3"/>
        <v>10</v>
      </c>
      <c r="AI52" s="27">
        <v>0</v>
      </c>
      <c r="AJ52" s="27">
        <v>0</v>
      </c>
      <c r="AK52" s="27">
        <v>0</v>
      </c>
      <c r="AL52" s="27">
        <v>0</v>
      </c>
      <c r="AM52" s="19">
        <v>0</v>
      </c>
      <c r="AN52" s="19">
        <v>0</v>
      </c>
      <c r="AO52" s="19">
        <v>0</v>
      </c>
      <c r="AP52" s="19">
        <v>0</v>
      </c>
      <c r="AQ52" s="19">
        <v>0</v>
      </c>
      <c r="AR52" s="19">
        <v>0</v>
      </c>
      <c r="AS52" s="19">
        <v>0</v>
      </c>
      <c r="AT52" s="19">
        <v>0</v>
      </c>
      <c r="AU52" s="19">
        <v>0</v>
      </c>
      <c r="AV52" s="19">
        <v>0</v>
      </c>
      <c r="AW52" s="19">
        <v>2</v>
      </c>
      <c r="AX52" s="19">
        <v>0</v>
      </c>
      <c r="AY52" s="19">
        <v>0</v>
      </c>
      <c r="AZ52" s="19">
        <v>0</v>
      </c>
      <c r="BA52" s="19">
        <v>0</v>
      </c>
      <c r="BB52" s="19">
        <v>0</v>
      </c>
      <c r="BC52" s="19">
        <v>0</v>
      </c>
      <c r="BD52" s="19">
        <v>0</v>
      </c>
      <c r="BE52" s="19">
        <v>0</v>
      </c>
      <c r="BF52" s="19">
        <v>0</v>
      </c>
      <c r="BG52" s="19">
        <v>0</v>
      </c>
      <c r="BH52" s="19">
        <v>0</v>
      </c>
      <c r="BI52" s="19">
        <v>0</v>
      </c>
      <c r="BJ52" s="19">
        <v>0</v>
      </c>
      <c r="BK52" s="19">
        <v>0</v>
      </c>
      <c r="BL52" s="19">
        <v>0</v>
      </c>
      <c r="BM52" s="19">
        <v>0</v>
      </c>
      <c r="BN52" s="19">
        <v>0</v>
      </c>
      <c r="BO52" s="19">
        <v>0</v>
      </c>
      <c r="BP52" s="19">
        <v>0</v>
      </c>
      <c r="BQ52" s="19">
        <v>0</v>
      </c>
      <c r="BR52" s="19">
        <v>0</v>
      </c>
      <c r="BS52" s="19">
        <v>0</v>
      </c>
      <c r="BT52" s="19">
        <v>0</v>
      </c>
      <c r="BU52" s="19">
        <v>0</v>
      </c>
      <c r="BV52" s="19">
        <v>0</v>
      </c>
      <c r="BW52" s="19">
        <v>0</v>
      </c>
      <c r="BX52" s="19">
        <v>0</v>
      </c>
      <c r="BY52" s="19">
        <v>0</v>
      </c>
      <c r="BZ52" s="19">
        <v>0</v>
      </c>
      <c r="CA52" s="19">
        <v>0</v>
      </c>
      <c r="CB52" s="19">
        <v>0</v>
      </c>
      <c r="CC52" s="19">
        <v>0</v>
      </c>
      <c r="CD52" s="19">
        <v>0</v>
      </c>
      <c r="CE52" s="19">
        <v>0</v>
      </c>
      <c r="CF52" s="19">
        <v>0</v>
      </c>
      <c r="CG52" s="28">
        <f t="shared" si="12"/>
        <v>2</v>
      </c>
      <c r="CH52" s="29">
        <f t="shared" si="13"/>
        <v>0</v>
      </c>
      <c r="CI52" s="19">
        <v>0</v>
      </c>
      <c r="CJ52" s="19">
        <v>0</v>
      </c>
      <c r="CK52" s="19">
        <v>0</v>
      </c>
      <c r="CL52" s="19">
        <v>0</v>
      </c>
      <c r="CM52" s="19">
        <v>0</v>
      </c>
      <c r="CN52" s="19">
        <v>0</v>
      </c>
      <c r="CO52" s="19">
        <v>0</v>
      </c>
      <c r="CP52" s="19">
        <v>0</v>
      </c>
      <c r="CQ52" s="19">
        <v>0</v>
      </c>
      <c r="CR52" s="19">
        <v>0</v>
      </c>
      <c r="CS52" s="19">
        <v>0</v>
      </c>
      <c r="CT52" s="19">
        <v>0</v>
      </c>
      <c r="CU52" s="19">
        <v>0</v>
      </c>
      <c r="CV52" s="19">
        <v>0</v>
      </c>
      <c r="CW52" s="19">
        <v>0</v>
      </c>
      <c r="CX52" s="19">
        <v>0</v>
      </c>
      <c r="CY52" s="19">
        <v>0</v>
      </c>
      <c r="CZ52" s="19">
        <v>0</v>
      </c>
      <c r="DA52" s="19">
        <v>1</v>
      </c>
      <c r="DB52" s="19">
        <v>0</v>
      </c>
      <c r="DC52" s="19">
        <v>16</v>
      </c>
      <c r="DD52" s="19">
        <v>1</v>
      </c>
      <c r="DE52" s="19">
        <v>0</v>
      </c>
      <c r="DF52" s="19">
        <v>0</v>
      </c>
      <c r="DG52" s="19">
        <v>0</v>
      </c>
      <c r="DH52" s="19">
        <v>24</v>
      </c>
      <c r="DI52" s="19">
        <v>38</v>
      </c>
      <c r="DJ52" s="19">
        <v>0</v>
      </c>
      <c r="DK52" s="19">
        <v>0</v>
      </c>
      <c r="DL52" s="19">
        <v>0</v>
      </c>
      <c r="DM52" s="19">
        <v>0</v>
      </c>
      <c r="DN52" s="19">
        <v>8</v>
      </c>
      <c r="DO52" s="19">
        <v>0</v>
      </c>
      <c r="DP52" s="19">
        <v>0</v>
      </c>
      <c r="DQ52" s="19">
        <v>0</v>
      </c>
      <c r="DR52" s="19">
        <v>10</v>
      </c>
      <c r="DS52" s="19">
        <v>1</v>
      </c>
      <c r="DT52" s="19">
        <v>0</v>
      </c>
      <c r="DU52" s="19">
        <v>0</v>
      </c>
      <c r="DV52" s="19">
        <v>1</v>
      </c>
      <c r="DW52" s="19">
        <v>0</v>
      </c>
      <c r="DX52" s="19">
        <v>0</v>
      </c>
      <c r="DY52" s="19">
        <v>0</v>
      </c>
      <c r="DZ52" s="19">
        <v>0</v>
      </c>
      <c r="EA52" s="19">
        <v>0</v>
      </c>
      <c r="EB52" s="19">
        <v>0</v>
      </c>
      <c r="EC52" s="19">
        <v>0</v>
      </c>
      <c r="ED52" s="19">
        <v>0</v>
      </c>
      <c r="EE52" s="19">
        <v>0</v>
      </c>
      <c r="EF52" s="19">
        <v>0</v>
      </c>
      <c r="EG52" s="27">
        <v>0</v>
      </c>
      <c r="EH52" s="19">
        <v>0</v>
      </c>
      <c r="EI52" s="19">
        <v>0</v>
      </c>
      <c r="EJ52" s="19">
        <v>0</v>
      </c>
      <c r="EK52" s="19">
        <v>0</v>
      </c>
      <c r="EL52" s="19">
        <v>0</v>
      </c>
      <c r="EM52" s="19">
        <v>0</v>
      </c>
      <c r="EN52" s="19">
        <v>0</v>
      </c>
      <c r="EO52" s="19">
        <v>0</v>
      </c>
      <c r="EP52" s="19">
        <v>0</v>
      </c>
      <c r="EQ52" s="19">
        <v>0</v>
      </c>
      <c r="ER52" s="19">
        <v>0</v>
      </c>
      <c r="ES52" s="29">
        <f t="shared" si="7"/>
        <v>60</v>
      </c>
      <c r="ET52" s="29">
        <f t="shared" si="8"/>
        <v>40</v>
      </c>
      <c r="EU52" s="26">
        <f t="shared" si="10"/>
        <v>100</v>
      </c>
      <c r="EV52" s="19">
        <v>0</v>
      </c>
      <c r="EW52" s="19">
        <v>0</v>
      </c>
      <c r="EX52" s="19">
        <v>0</v>
      </c>
      <c r="EY52" s="19">
        <v>0</v>
      </c>
      <c r="EZ52" s="19">
        <v>0</v>
      </c>
      <c r="FA52" s="19">
        <v>0</v>
      </c>
      <c r="FB52" s="19">
        <v>0</v>
      </c>
      <c r="FC52" s="19">
        <v>0</v>
      </c>
      <c r="FD52" s="19">
        <v>0</v>
      </c>
      <c r="FE52" s="19">
        <v>0</v>
      </c>
      <c r="FF52" s="19">
        <v>0</v>
      </c>
      <c r="FG52" s="19">
        <v>0</v>
      </c>
      <c r="FH52" s="19">
        <v>0</v>
      </c>
      <c r="FI52" s="19">
        <v>0</v>
      </c>
      <c r="FJ52" s="19">
        <v>0</v>
      </c>
      <c r="FK52" s="19">
        <v>1</v>
      </c>
      <c r="FL52" s="19">
        <v>0</v>
      </c>
      <c r="FM52" s="19">
        <v>0</v>
      </c>
      <c r="FN52" s="19">
        <v>0</v>
      </c>
      <c r="FO52" s="19">
        <v>1</v>
      </c>
      <c r="FP52" s="19">
        <v>16</v>
      </c>
      <c r="FQ52" s="19">
        <v>0</v>
      </c>
      <c r="FR52" s="19">
        <v>0</v>
      </c>
      <c r="FS52" s="19">
        <v>0</v>
      </c>
      <c r="FT52" s="19">
        <v>0</v>
      </c>
      <c r="FU52" s="19">
        <v>4</v>
      </c>
      <c r="FV52" s="19">
        <v>0</v>
      </c>
      <c r="FW52" s="19">
        <v>10</v>
      </c>
      <c r="FX52" s="19">
        <v>0</v>
      </c>
      <c r="FY52" s="19">
        <v>0</v>
      </c>
      <c r="FZ52" s="19">
        <v>0</v>
      </c>
      <c r="GA52" s="19">
        <v>0</v>
      </c>
      <c r="GB52" s="19">
        <v>0</v>
      </c>
      <c r="GC52" s="19">
        <v>0</v>
      </c>
      <c r="GD52" s="19">
        <v>0</v>
      </c>
      <c r="GE52" s="19">
        <v>0</v>
      </c>
      <c r="GF52" s="19">
        <v>0</v>
      </c>
      <c r="GG52" s="19">
        <v>0</v>
      </c>
      <c r="GH52" s="19">
        <v>0</v>
      </c>
      <c r="GI52" s="19">
        <v>0</v>
      </c>
      <c r="GJ52" s="19">
        <v>0</v>
      </c>
      <c r="GK52" s="19">
        <v>0</v>
      </c>
      <c r="GL52" s="19">
        <v>2</v>
      </c>
      <c r="GM52" s="19">
        <v>0</v>
      </c>
      <c r="GN52" s="19">
        <v>0</v>
      </c>
      <c r="GO52" s="19">
        <v>8</v>
      </c>
      <c r="GP52" s="19">
        <v>0</v>
      </c>
      <c r="GQ52" s="19">
        <v>0</v>
      </c>
      <c r="GR52" s="19">
        <v>0</v>
      </c>
      <c r="GS52" s="19">
        <v>0</v>
      </c>
      <c r="GT52" s="19">
        <v>0</v>
      </c>
      <c r="GU52" s="19">
        <v>0</v>
      </c>
      <c r="GV52" s="19">
        <v>0</v>
      </c>
      <c r="GW52" s="19">
        <v>0</v>
      </c>
      <c r="GX52" s="19">
        <v>0</v>
      </c>
      <c r="GY52" s="19">
        <v>0</v>
      </c>
      <c r="GZ52" s="19">
        <v>3</v>
      </c>
      <c r="HA52" s="19">
        <v>0</v>
      </c>
      <c r="HB52" s="19">
        <v>5</v>
      </c>
      <c r="HC52" s="19">
        <v>0</v>
      </c>
      <c r="HD52" s="19">
        <v>0</v>
      </c>
      <c r="HE52" s="19">
        <v>0</v>
      </c>
      <c r="HF52" s="19">
        <v>0</v>
      </c>
      <c r="HG52" s="19">
        <v>0</v>
      </c>
      <c r="HH52" s="19">
        <v>0</v>
      </c>
      <c r="HI52" s="19">
        <v>0</v>
      </c>
      <c r="HJ52" s="19">
        <v>0</v>
      </c>
      <c r="HK52" s="19">
        <v>0</v>
      </c>
      <c r="HL52" s="19">
        <v>0</v>
      </c>
      <c r="HM52" s="19">
        <v>0</v>
      </c>
      <c r="HN52" s="19">
        <v>0</v>
      </c>
      <c r="HO52" s="19">
        <v>0</v>
      </c>
      <c r="HP52" s="19">
        <v>0</v>
      </c>
      <c r="HQ52" s="19">
        <v>0</v>
      </c>
      <c r="HR52" s="19">
        <v>0</v>
      </c>
      <c r="HS52" s="19">
        <v>0</v>
      </c>
      <c r="HT52" s="19">
        <v>0</v>
      </c>
      <c r="HU52" s="19">
        <v>0</v>
      </c>
      <c r="HV52" s="19">
        <v>0</v>
      </c>
      <c r="HW52" s="19">
        <v>0</v>
      </c>
      <c r="HX52" s="30">
        <f t="shared" si="6"/>
        <v>50</v>
      </c>
      <c r="HY52" s="31"/>
      <c r="HZ52" s="32">
        <v>4</v>
      </c>
      <c r="IA52" s="32">
        <v>1</v>
      </c>
      <c r="IB52" s="32">
        <v>4</v>
      </c>
      <c r="IC52" s="32">
        <v>7</v>
      </c>
      <c r="ID52" s="34">
        <v>0</v>
      </c>
      <c r="IE52" s="32">
        <v>12</v>
      </c>
      <c r="IF52" s="32">
        <v>1</v>
      </c>
      <c r="IG52" s="206">
        <v>0</v>
      </c>
      <c r="IH52" s="206"/>
      <c r="II52" s="33">
        <f t="shared" si="14"/>
        <v>29</v>
      </c>
    </row>
    <row r="53" spans="1:243" ht="30" customHeight="1" x14ac:dyDescent="0.25">
      <c r="A53" s="35" t="s">
        <v>274</v>
      </c>
      <c r="B53" s="18" t="s">
        <v>275</v>
      </c>
      <c r="C53" s="36">
        <v>0</v>
      </c>
      <c r="D53" s="19">
        <v>2</v>
      </c>
      <c r="E53" s="36">
        <v>0</v>
      </c>
      <c r="F53" s="19">
        <v>0</v>
      </c>
      <c r="G53" s="18">
        <v>0</v>
      </c>
      <c r="H53" s="19">
        <v>0</v>
      </c>
      <c r="I53" s="36">
        <v>1</v>
      </c>
      <c r="J53" s="18">
        <v>1</v>
      </c>
      <c r="K53" s="20">
        <f t="shared" si="15"/>
        <v>1</v>
      </c>
      <c r="L53" s="20">
        <f t="shared" si="15"/>
        <v>3</v>
      </c>
      <c r="M53" s="21">
        <f t="shared" si="1"/>
        <v>4</v>
      </c>
      <c r="N53" s="36">
        <v>0</v>
      </c>
      <c r="O53" s="18">
        <v>0</v>
      </c>
      <c r="P53" s="36">
        <v>0</v>
      </c>
      <c r="Q53" s="18">
        <v>0</v>
      </c>
      <c r="R53" s="36">
        <v>0</v>
      </c>
      <c r="S53" s="23">
        <v>0</v>
      </c>
      <c r="T53" s="36">
        <v>0</v>
      </c>
      <c r="U53" s="18">
        <v>0</v>
      </c>
      <c r="V53" s="36">
        <v>0</v>
      </c>
      <c r="W53" s="18">
        <v>0</v>
      </c>
      <c r="X53" s="36">
        <v>0</v>
      </c>
      <c r="Y53" s="18">
        <v>0</v>
      </c>
      <c r="Z53" s="36">
        <v>0</v>
      </c>
      <c r="AA53" s="18">
        <v>0</v>
      </c>
      <c r="AB53" s="18">
        <v>0</v>
      </c>
      <c r="AC53" s="18">
        <v>0</v>
      </c>
      <c r="AD53" s="36">
        <v>0</v>
      </c>
      <c r="AE53" s="18">
        <v>0</v>
      </c>
      <c r="AF53" s="20">
        <f t="shared" si="16"/>
        <v>0</v>
      </c>
      <c r="AG53" s="20">
        <f t="shared" si="16"/>
        <v>0</v>
      </c>
      <c r="AH53" s="26">
        <f t="shared" si="3"/>
        <v>0</v>
      </c>
      <c r="AI53" s="27">
        <v>0</v>
      </c>
      <c r="AJ53" s="27">
        <v>0</v>
      </c>
      <c r="AK53" s="27">
        <v>0</v>
      </c>
      <c r="AL53" s="27">
        <v>0</v>
      </c>
      <c r="AM53" s="19">
        <v>0</v>
      </c>
      <c r="AN53" s="19">
        <v>0</v>
      </c>
      <c r="AO53" s="19">
        <v>0</v>
      </c>
      <c r="AP53" s="19">
        <v>0</v>
      </c>
      <c r="AQ53" s="19">
        <v>0</v>
      </c>
      <c r="AR53" s="19">
        <v>0</v>
      </c>
      <c r="AS53" s="19">
        <v>0</v>
      </c>
      <c r="AT53" s="19">
        <v>0</v>
      </c>
      <c r="AU53" s="19">
        <v>0</v>
      </c>
      <c r="AV53" s="19">
        <v>0</v>
      </c>
      <c r="AW53" s="19">
        <v>0</v>
      </c>
      <c r="AX53" s="19">
        <v>0</v>
      </c>
      <c r="AY53" s="19">
        <v>0</v>
      </c>
      <c r="AZ53" s="19">
        <v>0</v>
      </c>
      <c r="BA53" s="19">
        <v>0</v>
      </c>
      <c r="BB53" s="19">
        <v>0</v>
      </c>
      <c r="BC53" s="19">
        <v>0</v>
      </c>
      <c r="BD53" s="19">
        <v>0</v>
      </c>
      <c r="BE53" s="19">
        <v>0</v>
      </c>
      <c r="BF53" s="19">
        <v>0</v>
      </c>
      <c r="BG53" s="19">
        <v>0</v>
      </c>
      <c r="BH53" s="19">
        <v>0</v>
      </c>
      <c r="BI53" s="19">
        <v>0</v>
      </c>
      <c r="BJ53" s="19">
        <v>0</v>
      </c>
      <c r="BK53" s="19">
        <v>0</v>
      </c>
      <c r="BL53" s="19">
        <v>0</v>
      </c>
      <c r="BM53" s="19">
        <v>0</v>
      </c>
      <c r="BN53" s="19">
        <v>0</v>
      </c>
      <c r="BO53" s="19">
        <v>0</v>
      </c>
      <c r="BP53" s="19">
        <v>0</v>
      </c>
      <c r="BQ53" s="19">
        <v>0</v>
      </c>
      <c r="BR53" s="19">
        <v>0</v>
      </c>
      <c r="BS53" s="19">
        <v>0</v>
      </c>
      <c r="BT53" s="19">
        <v>0</v>
      </c>
      <c r="BU53" s="19">
        <v>0</v>
      </c>
      <c r="BV53" s="19">
        <v>0</v>
      </c>
      <c r="BW53" s="19">
        <v>0</v>
      </c>
      <c r="BX53" s="19">
        <v>0</v>
      </c>
      <c r="BY53" s="19">
        <v>0</v>
      </c>
      <c r="BZ53" s="19">
        <v>0</v>
      </c>
      <c r="CA53" s="19">
        <v>0</v>
      </c>
      <c r="CB53" s="19">
        <v>0</v>
      </c>
      <c r="CC53" s="19">
        <v>0</v>
      </c>
      <c r="CD53" s="19">
        <v>0</v>
      </c>
      <c r="CE53" s="19">
        <v>0</v>
      </c>
      <c r="CF53" s="19">
        <v>0</v>
      </c>
      <c r="CG53" s="28">
        <f t="shared" si="12"/>
        <v>0</v>
      </c>
      <c r="CH53" s="29">
        <f t="shared" si="13"/>
        <v>0</v>
      </c>
      <c r="CI53" s="19">
        <v>0</v>
      </c>
      <c r="CJ53" s="19">
        <v>0</v>
      </c>
      <c r="CK53" s="27">
        <v>0</v>
      </c>
      <c r="CL53" s="19">
        <v>0</v>
      </c>
      <c r="CM53" s="27">
        <v>0</v>
      </c>
      <c r="CN53" s="19">
        <v>0</v>
      </c>
      <c r="CO53" s="27">
        <v>0</v>
      </c>
      <c r="CP53" s="19">
        <v>0</v>
      </c>
      <c r="CQ53" s="27">
        <v>0</v>
      </c>
      <c r="CR53" s="19">
        <v>0</v>
      </c>
      <c r="CS53" s="19">
        <v>0</v>
      </c>
      <c r="CT53" s="27">
        <v>0</v>
      </c>
      <c r="CU53" s="19">
        <v>0</v>
      </c>
      <c r="CV53" s="19">
        <v>0</v>
      </c>
      <c r="CW53" s="19">
        <v>0</v>
      </c>
      <c r="CX53" s="27">
        <v>0</v>
      </c>
      <c r="CY53" s="19">
        <v>0</v>
      </c>
      <c r="CZ53" s="27">
        <v>0</v>
      </c>
      <c r="DA53" s="19">
        <v>0</v>
      </c>
      <c r="DB53" s="19">
        <v>0</v>
      </c>
      <c r="DC53" s="27">
        <v>0</v>
      </c>
      <c r="DD53" s="19">
        <v>0</v>
      </c>
      <c r="DE53" s="27">
        <v>0</v>
      </c>
      <c r="DF53" s="19">
        <v>0</v>
      </c>
      <c r="DG53" s="19">
        <v>0</v>
      </c>
      <c r="DH53" s="27">
        <v>0</v>
      </c>
      <c r="DI53" s="19">
        <v>0</v>
      </c>
      <c r="DJ53" s="19">
        <v>0</v>
      </c>
      <c r="DK53" s="19">
        <v>0</v>
      </c>
      <c r="DL53" s="27">
        <v>0</v>
      </c>
      <c r="DM53" s="19">
        <v>0</v>
      </c>
      <c r="DN53" s="19">
        <v>0</v>
      </c>
      <c r="DO53" s="19">
        <v>0</v>
      </c>
      <c r="DP53" s="27">
        <v>0</v>
      </c>
      <c r="DQ53" s="19">
        <v>0</v>
      </c>
      <c r="DR53" s="27">
        <v>0</v>
      </c>
      <c r="DS53" s="19">
        <v>0</v>
      </c>
      <c r="DT53" s="19">
        <v>0</v>
      </c>
      <c r="DU53" s="27">
        <v>0</v>
      </c>
      <c r="DV53" s="19">
        <v>0</v>
      </c>
      <c r="DW53" s="27">
        <v>0</v>
      </c>
      <c r="DX53" s="19">
        <v>0</v>
      </c>
      <c r="DY53" s="27">
        <v>0</v>
      </c>
      <c r="DZ53" s="19">
        <v>0</v>
      </c>
      <c r="EA53" s="19">
        <v>0</v>
      </c>
      <c r="EB53" s="19">
        <v>0</v>
      </c>
      <c r="EC53" s="27">
        <v>0</v>
      </c>
      <c r="ED53" s="19">
        <v>0</v>
      </c>
      <c r="EE53" s="27">
        <v>0</v>
      </c>
      <c r="EF53" s="19">
        <v>0</v>
      </c>
      <c r="EG53" s="27">
        <v>0</v>
      </c>
      <c r="EH53" s="19">
        <v>0</v>
      </c>
      <c r="EI53" s="19">
        <v>0</v>
      </c>
      <c r="EJ53" s="19">
        <v>1</v>
      </c>
      <c r="EK53" s="27">
        <v>0</v>
      </c>
      <c r="EL53" s="19">
        <v>0</v>
      </c>
      <c r="EM53" s="27">
        <v>0</v>
      </c>
      <c r="EN53" s="27">
        <v>0</v>
      </c>
      <c r="EO53" s="19">
        <v>0</v>
      </c>
      <c r="EP53" s="19">
        <v>0</v>
      </c>
      <c r="EQ53" s="19">
        <v>0</v>
      </c>
      <c r="ER53" s="19">
        <v>0</v>
      </c>
      <c r="ES53" s="29">
        <f t="shared" si="7"/>
        <v>0</v>
      </c>
      <c r="ET53" s="29">
        <f t="shared" si="8"/>
        <v>1</v>
      </c>
      <c r="EU53" s="26">
        <f>+SUM(ES53:ET53)</f>
        <v>1</v>
      </c>
      <c r="EV53" s="19">
        <v>0</v>
      </c>
      <c r="EW53" s="19">
        <v>0</v>
      </c>
      <c r="EX53" s="19">
        <v>0</v>
      </c>
      <c r="EY53" s="19">
        <v>0</v>
      </c>
      <c r="EZ53" s="19">
        <v>0</v>
      </c>
      <c r="FA53" s="19">
        <v>0</v>
      </c>
      <c r="FB53" s="19">
        <v>0</v>
      </c>
      <c r="FC53" s="19">
        <v>0</v>
      </c>
      <c r="FD53" s="19">
        <v>0</v>
      </c>
      <c r="FE53" s="19">
        <v>0</v>
      </c>
      <c r="FF53" s="19">
        <v>0</v>
      </c>
      <c r="FG53" s="19">
        <v>0</v>
      </c>
      <c r="FH53" s="19">
        <v>0</v>
      </c>
      <c r="FI53" s="19">
        <v>0</v>
      </c>
      <c r="FJ53" s="19">
        <v>0</v>
      </c>
      <c r="FK53" s="19">
        <v>0</v>
      </c>
      <c r="FL53" s="19">
        <v>0</v>
      </c>
      <c r="FM53" s="19">
        <v>0</v>
      </c>
      <c r="FN53" s="19">
        <v>0</v>
      </c>
      <c r="FO53" s="19">
        <v>0</v>
      </c>
      <c r="FP53" s="19">
        <v>0</v>
      </c>
      <c r="FQ53" s="19">
        <v>0</v>
      </c>
      <c r="FR53" s="19">
        <v>0</v>
      </c>
      <c r="FS53" s="19">
        <v>0</v>
      </c>
      <c r="FT53" s="19">
        <v>0</v>
      </c>
      <c r="FU53" s="19">
        <v>0</v>
      </c>
      <c r="FV53" s="19">
        <v>0</v>
      </c>
      <c r="FW53" s="19">
        <v>0</v>
      </c>
      <c r="FX53" s="19">
        <v>0</v>
      </c>
      <c r="FY53" s="19">
        <v>0</v>
      </c>
      <c r="FZ53" s="19">
        <v>0</v>
      </c>
      <c r="GA53" s="19">
        <v>0</v>
      </c>
      <c r="GB53" s="19">
        <v>0</v>
      </c>
      <c r="GC53" s="19">
        <v>0</v>
      </c>
      <c r="GD53" s="19">
        <v>0</v>
      </c>
      <c r="GE53" s="19">
        <v>0</v>
      </c>
      <c r="GF53" s="19">
        <v>0</v>
      </c>
      <c r="GG53" s="19">
        <v>0</v>
      </c>
      <c r="GH53" s="19">
        <v>0</v>
      </c>
      <c r="GI53" s="19">
        <v>0</v>
      </c>
      <c r="GJ53" s="19">
        <v>0</v>
      </c>
      <c r="GK53" s="19">
        <v>0</v>
      </c>
      <c r="GL53" s="19">
        <v>0</v>
      </c>
      <c r="GM53" s="19">
        <v>0</v>
      </c>
      <c r="GN53" s="19">
        <v>0</v>
      </c>
      <c r="GO53" s="19">
        <v>0</v>
      </c>
      <c r="GP53" s="19">
        <v>0</v>
      </c>
      <c r="GQ53" s="19">
        <v>0</v>
      </c>
      <c r="GR53" s="19">
        <v>0</v>
      </c>
      <c r="GS53" s="19">
        <v>0</v>
      </c>
      <c r="GT53" s="19">
        <v>0</v>
      </c>
      <c r="GU53" s="19">
        <v>0</v>
      </c>
      <c r="GV53" s="19">
        <v>0</v>
      </c>
      <c r="GW53" s="19">
        <v>0</v>
      </c>
      <c r="GX53" s="19">
        <v>3</v>
      </c>
      <c r="GY53" s="19">
        <v>0</v>
      </c>
      <c r="GZ53" s="19">
        <v>0</v>
      </c>
      <c r="HA53" s="19">
        <v>0</v>
      </c>
      <c r="HB53" s="19">
        <v>0</v>
      </c>
      <c r="HC53" s="19">
        <v>0</v>
      </c>
      <c r="HD53" s="19">
        <v>0</v>
      </c>
      <c r="HE53" s="19">
        <v>0</v>
      </c>
      <c r="HF53" s="19">
        <v>0</v>
      </c>
      <c r="HG53" s="19">
        <v>0</v>
      </c>
      <c r="HH53" s="19">
        <v>0</v>
      </c>
      <c r="HI53" s="19">
        <v>0</v>
      </c>
      <c r="HJ53" s="19">
        <v>0</v>
      </c>
      <c r="HK53" s="19">
        <v>0</v>
      </c>
      <c r="HL53" s="19">
        <v>0</v>
      </c>
      <c r="HM53" s="19">
        <v>0</v>
      </c>
      <c r="HN53" s="19">
        <v>0</v>
      </c>
      <c r="HO53" s="19">
        <v>0</v>
      </c>
      <c r="HP53" s="19">
        <v>0</v>
      </c>
      <c r="HQ53" s="19">
        <v>0</v>
      </c>
      <c r="HR53" s="19">
        <v>0</v>
      </c>
      <c r="HS53" s="19">
        <v>0</v>
      </c>
      <c r="HT53" s="19">
        <v>0</v>
      </c>
      <c r="HU53" s="19">
        <v>0</v>
      </c>
      <c r="HV53" s="19">
        <v>0</v>
      </c>
      <c r="HW53" s="19">
        <v>0</v>
      </c>
      <c r="HX53" s="30">
        <f t="shared" si="6"/>
        <v>3</v>
      </c>
      <c r="HY53" s="31"/>
      <c r="HZ53" s="32">
        <v>0</v>
      </c>
      <c r="IA53" s="32">
        <v>0</v>
      </c>
      <c r="IB53" s="32">
        <v>0</v>
      </c>
      <c r="IC53" s="32">
        <v>2</v>
      </c>
      <c r="ID53" s="34">
        <v>0</v>
      </c>
      <c r="IE53" s="32">
        <v>1</v>
      </c>
      <c r="IF53" s="32">
        <v>0</v>
      </c>
      <c r="IG53" s="206">
        <v>0</v>
      </c>
      <c r="IH53" s="206"/>
      <c r="II53" s="33">
        <f t="shared" si="14"/>
        <v>3</v>
      </c>
    </row>
    <row r="54" spans="1:243" ht="30" customHeight="1" x14ac:dyDescent="0.25">
      <c r="A54" s="35" t="s">
        <v>276</v>
      </c>
      <c r="B54" s="18" t="s">
        <v>275</v>
      </c>
      <c r="C54" s="36">
        <v>0</v>
      </c>
      <c r="D54" s="19">
        <v>1</v>
      </c>
      <c r="E54" s="36">
        <v>0</v>
      </c>
      <c r="F54" s="19">
        <v>0</v>
      </c>
      <c r="G54" s="18">
        <v>0</v>
      </c>
      <c r="H54" s="19">
        <v>0</v>
      </c>
      <c r="I54" s="36">
        <v>0</v>
      </c>
      <c r="J54" s="18">
        <v>0</v>
      </c>
      <c r="K54" s="20">
        <f t="shared" si="15"/>
        <v>0</v>
      </c>
      <c r="L54" s="20">
        <f t="shared" si="15"/>
        <v>1</v>
      </c>
      <c r="M54" s="21">
        <f t="shared" si="1"/>
        <v>1</v>
      </c>
      <c r="N54" s="36">
        <v>0</v>
      </c>
      <c r="O54" s="18">
        <v>0</v>
      </c>
      <c r="P54" s="36">
        <v>0</v>
      </c>
      <c r="Q54" s="18">
        <v>0</v>
      </c>
      <c r="R54" s="18">
        <v>0</v>
      </c>
      <c r="S54" s="23">
        <v>0</v>
      </c>
      <c r="T54" s="36">
        <v>0</v>
      </c>
      <c r="U54" s="18">
        <v>0</v>
      </c>
      <c r="V54" s="18">
        <v>0</v>
      </c>
      <c r="W54" s="18">
        <v>0</v>
      </c>
      <c r="X54" s="36">
        <v>0</v>
      </c>
      <c r="Y54" s="18">
        <v>0</v>
      </c>
      <c r="Z54" s="18">
        <v>0</v>
      </c>
      <c r="AA54" s="18">
        <v>0</v>
      </c>
      <c r="AB54" s="18">
        <v>0</v>
      </c>
      <c r="AC54" s="18">
        <v>0</v>
      </c>
      <c r="AD54" s="36">
        <v>0</v>
      </c>
      <c r="AE54" s="18">
        <v>0</v>
      </c>
      <c r="AF54" s="20">
        <f t="shared" si="16"/>
        <v>0</v>
      </c>
      <c r="AG54" s="20">
        <f t="shared" si="16"/>
        <v>0</v>
      </c>
      <c r="AH54" s="26">
        <f t="shared" si="3"/>
        <v>0</v>
      </c>
      <c r="AI54" s="27">
        <v>0</v>
      </c>
      <c r="AJ54" s="27">
        <v>0</v>
      </c>
      <c r="AK54" s="27">
        <v>0</v>
      </c>
      <c r="AL54" s="27">
        <v>0</v>
      </c>
      <c r="AM54" s="19">
        <v>0</v>
      </c>
      <c r="AN54" s="19">
        <v>0</v>
      </c>
      <c r="AO54" s="19">
        <v>0</v>
      </c>
      <c r="AP54" s="19">
        <v>0</v>
      </c>
      <c r="AQ54" s="19">
        <v>0</v>
      </c>
      <c r="AR54" s="19">
        <v>0</v>
      </c>
      <c r="AS54" s="19">
        <v>0</v>
      </c>
      <c r="AT54" s="19">
        <v>0</v>
      </c>
      <c r="AU54" s="19">
        <v>0</v>
      </c>
      <c r="AV54" s="19">
        <v>0</v>
      </c>
      <c r="AW54" s="19">
        <v>0</v>
      </c>
      <c r="AX54" s="19">
        <v>0</v>
      </c>
      <c r="AY54" s="19">
        <v>0</v>
      </c>
      <c r="AZ54" s="19">
        <v>0</v>
      </c>
      <c r="BA54" s="19">
        <v>0</v>
      </c>
      <c r="BB54" s="19">
        <v>0</v>
      </c>
      <c r="BC54" s="19">
        <v>0</v>
      </c>
      <c r="BD54" s="19">
        <v>0</v>
      </c>
      <c r="BE54" s="19">
        <v>0</v>
      </c>
      <c r="BF54" s="19">
        <v>0</v>
      </c>
      <c r="BG54" s="19">
        <v>0</v>
      </c>
      <c r="BH54" s="19">
        <v>0</v>
      </c>
      <c r="BI54" s="19">
        <v>0</v>
      </c>
      <c r="BJ54" s="19">
        <v>0</v>
      </c>
      <c r="BK54" s="19">
        <v>0</v>
      </c>
      <c r="BL54" s="19">
        <v>0</v>
      </c>
      <c r="BM54" s="19">
        <v>0</v>
      </c>
      <c r="BN54" s="19">
        <v>0</v>
      </c>
      <c r="BO54" s="19">
        <v>0</v>
      </c>
      <c r="BP54" s="19">
        <v>0</v>
      </c>
      <c r="BQ54" s="19">
        <v>0</v>
      </c>
      <c r="BR54" s="19">
        <v>0</v>
      </c>
      <c r="BS54" s="19">
        <v>0</v>
      </c>
      <c r="BT54" s="19">
        <v>0</v>
      </c>
      <c r="BU54" s="19">
        <v>0</v>
      </c>
      <c r="BV54" s="19">
        <v>0</v>
      </c>
      <c r="BW54" s="19">
        <v>0</v>
      </c>
      <c r="BX54" s="19">
        <v>0</v>
      </c>
      <c r="BY54" s="19">
        <v>0</v>
      </c>
      <c r="BZ54" s="19">
        <v>0</v>
      </c>
      <c r="CA54" s="19">
        <v>0</v>
      </c>
      <c r="CB54" s="19">
        <v>0</v>
      </c>
      <c r="CC54" s="19">
        <v>0</v>
      </c>
      <c r="CD54" s="19">
        <v>0</v>
      </c>
      <c r="CE54" s="19">
        <v>0</v>
      </c>
      <c r="CF54" s="19">
        <v>0</v>
      </c>
      <c r="CG54" s="28">
        <f t="shared" si="12"/>
        <v>0</v>
      </c>
      <c r="CH54" s="29">
        <f t="shared" si="13"/>
        <v>0</v>
      </c>
      <c r="CI54" s="19">
        <v>0</v>
      </c>
      <c r="CJ54" s="19">
        <v>0</v>
      </c>
      <c r="CK54" s="19">
        <v>0</v>
      </c>
      <c r="CL54" s="19">
        <v>0</v>
      </c>
      <c r="CM54" s="27">
        <v>0</v>
      </c>
      <c r="CN54" s="19">
        <v>0</v>
      </c>
      <c r="CO54" s="27">
        <v>0</v>
      </c>
      <c r="CP54" s="19">
        <v>0</v>
      </c>
      <c r="CQ54" s="19">
        <v>0</v>
      </c>
      <c r="CR54" s="19">
        <v>0</v>
      </c>
      <c r="CS54" s="19">
        <v>0</v>
      </c>
      <c r="CT54" s="27">
        <v>0</v>
      </c>
      <c r="CU54" s="19">
        <v>0</v>
      </c>
      <c r="CV54" s="19">
        <v>0</v>
      </c>
      <c r="CW54" s="19">
        <v>0</v>
      </c>
      <c r="CX54" s="27">
        <v>0</v>
      </c>
      <c r="CY54" s="19">
        <v>0</v>
      </c>
      <c r="CZ54" s="27">
        <v>0</v>
      </c>
      <c r="DA54" s="19">
        <v>0</v>
      </c>
      <c r="DB54" s="19">
        <v>0</v>
      </c>
      <c r="DC54" s="27">
        <v>0</v>
      </c>
      <c r="DD54" s="19">
        <v>0</v>
      </c>
      <c r="DE54" s="27">
        <v>0</v>
      </c>
      <c r="DF54" s="19">
        <v>0</v>
      </c>
      <c r="DG54" s="19">
        <v>0</v>
      </c>
      <c r="DH54" s="27">
        <v>0</v>
      </c>
      <c r="DI54" s="19">
        <v>0</v>
      </c>
      <c r="DJ54" s="19">
        <v>0</v>
      </c>
      <c r="DK54" s="19">
        <v>0</v>
      </c>
      <c r="DL54" s="19">
        <v>0</v>
      </c>
      <c r="DM54" s="19">
        <v>0</v>
      </c>
      <c r="DN54" s="19">
        <v>0</v>
      </c>
      <c r="DO54" s="19">
        <v>0</v>
      </c>
      <c r="DP54" s="19">
        <v>0</v>
      </c>
      <c r="DQ54" s="19">
        <v>0</v>
      </c>
      <c r="DR54" s="19">
        <v>0</v>
      </c>
      <c r="DS54" s="19">
        <v>0</v>
      </c>
      <c r="DT54" s="19">
        <v>0</v>
      </c>
      <c r="DU54" s="27">
        <v>0</v>
      </c>
      <c r="DV54" s="19">
        <v>0</v>
      </c>
      <c r="DW54" s="19">
        <v>0</v>
      </c>
      <c r="DX54" s="19">
        <v>0</v>
      </c>
      <c r="DY54" s="27">
        <v>0</v>
      </c>
      <c r="DZ54" s="19">
        <v>0</v>
      </c>
      <c r="EA54" s="19">
        <v>0</v>
      </c>
      <c r="EB54" s="19">
        <v>0</v>
      </c>
      <c r="EC54" s="27">
        <v>0</v>
      </c>
      <c r="ED54" s="19">
        <v>0</v>
      </c>
      <c r="EE54" s="27">
        <v>0</v>
      </c>
      <c r="EF54" s="19">
        <v>0</v>
      </c>
      <c r="EG54" s="27">
        <v>0</v>
      </c>
      <c r="EH54" s="19">
        <v>0</v>
      </c>
      <c r="EI54" s="19">
        <v>0</v>
      </c>
      <c r="EJ54" s="19">
        <v>0</v>
      </c>
      <c r="EK54" s="19">
        <v>0</v>
      </c>
      <c r="EL54" s="19">
        <v>0</v>
      </c>
      <c r="EM54" s="27">
        <v>0</v>
      </c>
      <c r="EN54" s="19">
        <v>0</v>
      </c>
      <c r="EO54" s="19">
        <v>0</v>
      </c>
      <c r="EP54" s="19">
        <v>0</v>
      </c>
      <c r="EQ54" s="19">
        <v>0</v>
      </c>
      <c r="ER54" s="19">
        <v>0</v>
      </c>
      <c r="ES54" s="29">
        <f t="shared" si="7"/>
        <v>0</v>
      </c>
      <c r="ET54" s="29">
        <f t="shared" si="8"/>
        <v>0</v>
      </c>
      <c r="EU54" s="26">
        <f>+SUM(ES54:ET54)</f>
        <v>0</v>
      </c>
      <c r="EV54" s="19">
        <v>0</v>
      </c>
      <c r="EW54" s="19">
        <v>0</v>
      </c>
      <c r="EX54" s="19">
        <v>0</v>
      </c>
      <c r="EY54" s="19">
        <v>0</v>
      </c>
      <c r="EZ54" s="19">
        <v>0</v>
      </c>
      <c r="FA54" s="19">
        <v>0</v>
      </c>
      <c r="FB54" s="19">
        <v>0</v>
      </c>
      <c r="FC54" s="19">
        <v>0</v>
      </c>
      <c r="FD54" s="19">
        <v>0</v>
      </c>
      <c r="FE54" s="19">
        <v>0</v>
      </c>
      <c r="FF54" s="19">
        <v>0</v>
      </c>
      <c r="FG54" s="19">
        <v>0</v>
      </c>
      <c r="FH54" s="19">
        <v>0</v>
      </c>
      <c r="FI54" s="19">
        <v>0</v>
      </c>
      <c r="FJ54" s="19">
        <v>0</v>
      </c>
      <c r="FK54" s="19">
        <v>0</v>
      </c>
      <c r="FL54" s="19">
        <v>0</v>
      </c>
      <c r="FM54" s="19">
        <v>0</v>
      </c>
      <c r="FN54" s="19">
        <v>0</v>
      </c>
      <c r="FO54" s="19">
        <v>3</v>
      </c>
      <c r="FP54" s="19">
        <v>0</v>
      </c>
      <c r="FQ54" s="19">
        <v>0</v>
      </c>
      <c r="FR54" s="19">
        <v>0</v>
      </c>
      <c r="FS54" s="19">
        <v>0</v>
      </c>
      <c r="FT54" s="19">
        <v>0</v>
      </c>
      <c r="FU54" s="19">
        <v>0</v>
      </c>
      <c r="FV54" s="19">
        <v>0</v>
      </c>
      <c r="FW54" s="19">
        <v>0</v>
      </c>
      <c r="FX54" s="19">
        <v>0</v>
      </c>
      <c r="FY54" s="19">
        <v>0</v>
      </c>
      <c r="FZ54" s="19">
        <v>0</v>
      </c>
      <c r="GA54" s="19">
        <v>0</v>
      </c>
      <c r="GB54" s="19">
        <v>0</v>
      </c>
      <c r="GC54" s="19">
        <v>0</v>
      </c>
      <c r="GD54" s="19">
        <v>0</v>
      </c>
      <c r="GE54" s="19">
        <v>0</v>
      </c>
      <c r="GF54" s="19">
        <v>0</v>
      </c>
      <c r="GG54" s="19">
        <v>0</v>
      </c>
      <c r="GH54" s="19">
        <v>0</v>
      </c>
      <c r="GI54" s="19">
        <v>0</v>
      </c>
      <c r="GJ54" s="19">
        <v>0</v>
      </c>
      <c r="GK54" s="19">
        <v>0</v>
      </c>
      <c r="GL54" s="19">
        <v>0</v>
      </c>
      <c r="GM54" s="19">
        <v>0</v>
      </c>
      <c r="GN54" s="19">
        <v>0</v>
      </c>
      <c r="GO54" s="19">
        <v>0</v>
      </c>
      <c r="GP54" s="19">
        <v>0</v>
      </c>
      <c r="GQ54" s="19">
        <v>0</v>
      </c>
      <c r="GR54" s="19">
        <v>0</v>
      </c>
      <c r="GS54" s="19">
        <v>0</v>
      </c>
      <c r="GT54" s="19">
        <v>0</v>
      </c>
      <c r="GU54" s="19">
        <v>0</v>
      </c>
      <c r="GV54" s="19">
        <v>0</v>
      </c>
      <c r="GW54" s="19">
        <v>0</v>
      </c>
      <c r="GX54" s="19">
        <v>0</v>
      </c>
      <c r="GY54" s="19">
        <v>0</v>
      </c>
      <c r="GZ54" s="19">
        <v>0</v>
      </c>
      <c r="HA54" s="19">
        <v>0</v>
      </c>
      <c r="HB54" s="19">
        <v>0</v>
      </c>
      <c r="HC54" s="19">
        <v>0</v>
      </c>
      <c r="HD54" s="19">
        <v>0</v>
      </c>
      <c r="HE54" s="19">
        <v>0</v>
      </c>
      <c r="HF54" s="19">
        <v>0</v>
      </c>
      <c r="HG54" s="19">
        <v>0</v>
      </c>
      <c r="HH54" s="19">
        <v>0</v>
      </c>
      <c r="HI54" s="19">
        <v>0</v>
      </c>
      <c r="HJ54" s="19">
        <v>0</v>
      </c>
      <c r="HK54" s="19">
        <v>0</v>
      </c>
      <c r="HL54" s="19">
        <v>0</v>
      </c>
      <c r="HM54" s="19">
        <v>0</v>
      </c>
      <c r="HN54" s="19">
        <v>0</v>
      </c>
      <c r="HO54" s="19">
        <v>0</v>
      </c>
      <c r="HP54" s="19">
        <v>0</v>
      </c>
      <c r="HQ54" s="19">
        <v>0</v>
      </c>
      <c r="HR54" s="19">
        <v>0</v>
      </c>
      <c r="HS54" s="19">
        <v>0</v>
      </c>
      <c r="HT54" s="19">
        <v>0</v>
      </c>
      <c r="HU54" s="19">
        <v>0</v>
      </c>
      <c r="HV54" s="19">
        <v>0</v>
      </c>
      <c r="HW54" s="19">
        <v>0</v>
      </c>
      <c r="HX54" s="30">
        <f t="shared" si="6"/>
        <v>3</v>
      </c>
      <c r="HY54" s="31"/>
      <c r="HZ54" s="32">
        <v>0</v>
      </c>
      <c r="IA54" s="32">
        <v>0</v>
      </c>
      <c r="IB54" s="32">
        <v>0</v>
      </c>
      <c r="IC54" s="32">
        <v>0</v>
      </c>
      <c r="ID54" s="34">
        <v>0</v>
      </c>
      <c r="IE54" s="32">
        <v>0</v>
      </c>
      <c r="IF54" s="32">
        <v>0</v>
      </c>
      <c r="IG54" s="206">
        <v>0</v>
      </c>
      <c r="IH54" s="206"/>
      <c r="II54" s="33">
        <f t="shared" si="14"/>
        <v>0</v>
      </c>
    </row>
    <row r="55" spans="1:243" ht="30" customHeight="1" x14ac:dyDescent="0.25">
      <c r="A55" s="17" t="s">
        <v>277</v>
      </c>
      <c r="B55" s="18" t="s">
        <v>275</v>
      </c>
      <c r="C55" s="18">
        <v>0</v>
      </c>
      <c r="D55" s="19">
        <v>0</v>
      </c>
      <c r="E55" s="36">
        <v>0</v>
      </c>
      <c r="F55" s="19">
        <v>0</v>
      </c>
      <c r="G55" s="18">
        <v>0</v>
      </c>
      <c r="H55" s="19">
        <v>1</v>
      </c>
      <c r="I55" s="36">
        <v>0</v>
      </c>
      <c r="J55" s="18">
        <v>19</v>
      </c>
      <c r="K55" s="20">
        <f t="shared" si="15"/>
        <v>0</v>
      </c>
      <c r="L55" s="20">
        <f t="shared" si="15"/>
        <v>20</v>
      </c>
      <c r="M55" s="21">
        <f t="shared" si="1"/>
        <v>20</v>
      </c>
      <c r="N55" s="36">
        <v>0</v>
      </c>
      <c r="O55" s="18">
        <v>0</v>
      </c>
      <c r="P55" s="36">
        <v>0</v>
      </c>
      <c r="Q55" s="18">
        <v>0</v>
      </c>
      <c r="R55" s="18">
        <v>0</v>
      </c>
      <c r="S55" s="23">
        <v>0</v>
      </c>
      <c r="T55" s="36">
        <v>0</v>
      </c>
      <c r="U55" s="18">
        <v>0</v>
      </c>
      <c r="V55" s="18">
        <v>0</v>
      </c>
      <c r="W55" s="18">
        <v>0</v>
      </c>
      <c r="X55" s="36">
        <v>0</v>
      </c>
      <c r="Y55" s="18">
        <v>0</v>
      </c>
      <c r="Z55" s="18">
        <v>0</v>
      </c>
      <c r="AA55" s="18">
        <v>0</v>
      </c>
      <c r="AB55" s="18">
        <v>0</v>
      </c>
      <c r="AC55" s="18">
        <v>0</v>
      </c>
      <c r="AD55" s="36">
        <v>0</v>
      </c>
      <c r="AE55" s="18">
        <v>0</v>
      </c>
      <c r="AF55" s="20">
        <f t="shared" si="16"/>
        <v>0</v>
      </c>
      <c r="AG55" s="20">
        <f t="shared" si="16"/>
        <v>0</v>
      </c>
      <c r="AH55" s="26">
        <f t="shared" si="3"/>
        <v>0</v>
      </c>
      <c r="AI55" s="27">
        <v>5</v>
      </c>
      <c r="AJ55" s="27">
        <v>0</v>
      </c>
      <c r="AK55" s="27">
        <v>0</v>
      </c>
      <c r="AL55" s="27">
        <v>0</v>
      </c>
      <c r="AM55" s="19">
        <v>0</v>
      </c>
      <c r="AN55" s="19">
        <v>0</v>
      </c>
      <c r="AO55" s="19">
        <v>0</v>
      </c>
      <c r="AP55" s="19">
        <v>0</v>
      </c>
      <c r="AQ55" s="19">
        <v>0</v>
      </c>
      <c r="AR55" s="19">
        <v>0</v>
      </c>
      <c r="AS55" s="19">
        <v>0</v>
      </c>
      <c r="AT55" s="19">
        <v>0</v>
      </c>
      <c r="AU55" s="19">
        <v>0</v>
      </c>
      <c r="AV55" s="19">
        <v>0</v>
      </c>
      <c r="AW55" s="19">
        <v>0</v>
      </c>
      <c r="AX55" s="19">
        <v>0</v>
      </c>
      <c r="AY55" s="19">
        <v>0</v>
      </c>
      <c r="AZ55" s="19">
        <v>0</v>
      </c>
      <c r="BA55" s="19">
        <v>0</v>
      </c>
      <c r="BB55" s="19">
        <v>0</v>
      </c>
      <c r="BC55" s="19">
        <v>0</v>
      </c>
      <c r="BD55" s="19">
        <v>0</v>
      </c>
      <c r="BE55" s="19">
        <v>0</v>
      </c>
      <c r="BF55" s="19">
        <v>0</v>
      </c>
      <c r="BG55" s="19">
        <v>0</v>
      </c>
      <c r="BH55" s="19">
        <v>0</v>
      </c>
      <c r="BI55" s="19">
        <v>0</v>
      </c>
      <c r="BJ55" s="19">
        <v>0</v>
      </c>
      <c r="BK55" s="19">
        <v>0</v>
      </c>
      <c r="BL55" s="19">
        <v>0</v>
      </c>
      <c r="BM55" s="19">
        <v>0</v>
      </c>
      <c r="BN55" s="19">
        <v>0</v>
      </c>
      <c r="BO55" s="19">
        <v>0</v>
      </c>
      <c r="BP55" s="19">
        <v>0</v>
      </c>
      <c r="BQ55" s="19">
        <v>0</v>
      </c>
      <c r="BR55" s="19">
        <v>0</v>
      </c>
      <c r="BS55" s="19">
        <v>0</v>
      </c>
      <c r="BT55" s="19">
        <v>0</v>
      </c>
      <c r="BU55" s="19">
        <v>0</v>
      </c>
      <c r="BV55" s="19">
        <v>0</v>
      </c>
      <c r="BW55" s="19">
        <v>0</v>
      </c>
      <c r="BX55" s="19">
        <v>0</v>
      </c>
      <c r="BY55" s="19">
        <v>0</v>
      </c>
      <c r="BZ55" s="19">
        <v>0</v>
      </c>
      <c r="CA55" s="19">
        <v>0</v>
      </c>
      <c r="CB55" s="19">
        <v>0</v>
      </c>
      <c r="CC55" s="19">
        <v>0</v>
      </c>
      <c r="CD55" s="19">
        <v>0</v>
      </c>
      <c r="CE55" s="19">
        <v>0</v>
      </c>
      <c r="CF55" s="19">
        <v>0</v>
      </c>
      <c r="CG55" s="28">
        <f t="shared" si="12"/>
        <v>5</v>
      </c>
      <c r="CH55" s="29">
        <f t="shared" si="13"/>
        <v>0</v>
      </c>
      <c r="CI55" s="19">
        <v>0</v>
      </c>
      <c r="CJ55" s="19">
        <v>0</v>
      </c>
      <c r="CK55" s="19">
        <v>0</v>
      </c>
      <c r="CL55" s="19">
        <v>0</v>
      </c>
      <c r="CM55" s="19">
        <v>0</v>
      </c>
      <c r="CN55" s="19">
        <v>0</v>
      </c>
      <c r="CO55" s="19">
        <v>0</v>
      </c>
      <c r="CP55" s="19">
        <v>0</v>
      </c>
      <c r="CQ55" s="19">
        <v>0</v>
      </c>
      <c r="CR55" s="19">
        <v>0</v>
      </c>
      <c r="CS55" s="19">
        <v>0</v>
      </c>
      <c r="CT55" s="19">
        <v>0</v>
      </c>
      <c r="CU55" s="19">
        <v>0</v>
      </c>
      <c r="CV55" s="19">
        <v>0</v>
      </c>
      <c r="CW55" s="19">
        <v>0</v>
      </c>
      <c r="CX55" s="19">
        <v>0</v>
      </c>
      <c r="CY55" s="19">
        <v>0</v>
      </c>
      <c r="CZ55" s="19">
        <v>0</v>
      </c>
      <c r="DA55" s="19">
        <v>0</v>
      </c>
      <c r="DB55" s="19">
        <v>0</v>
      </c>
      <c r="DC55" s="19">
        <v>0</v>
      </c>
      <c r="DD55" s="19">
        <v>0</v>
      </c>
      <c r="DE55" s="19">
        <v>0</v>
      </c>
      <c r="DF55" s="19">
        <v>0</v>
      </c>
      <c r="DG55" s="19">
        <v>0</v>
      </c>
      <c r="DH55" s="19">
        <v>0</v>
      </c>
      <c r="DI55" s="19">
        <v>0</v>
      </c>
      <c r="DJ55" s="19">
        <v>0</v>
      </c>
      <c r="DK55" s="19">
        <v>6</v>
      </c>
      <c r="DL55" s="19">
        <v>0</v>
      </c>
      <c r="DM55" s="19">
        <v>0</v>
      </c>
      <c r="DN55" s="19">
        <v>0</v>
      </c>
      <c r="DO55" s="19">
        <v>0</v>
      </c>
      <c r="DP55" s="19">
        <v>0</v>
      </c>
      <c r="DQ55" s="19">
        <v>0</v>
      </c>
      <c r="DR55" s="19">
        <v>0</v>
      </c>
      <c r="DS55" s="19">
        <v>0</v>
      </c>
      <c r="DT55" s="19">
        <v>0</v>
      </c>
      <c r="DU55" s="19">
        <v>0</v>
      </c>
      <c r="DV55" s="19">
        <v>0</v>
      </c>
      <c r="DW55" s="19">
        <v>0</v>
      </c>
      <c r="DX55" s="19">
        <v>1</v>
      </c>
      <c r="DY55" s="19">
        <v>0</v>
      </c>
      <c r="DZ55" s="19">
        <v>2</v>
      </c>
      <c r="EA55" s="19">
        <v>0</v>
      </c>
      <c r="EB55" s="19">
        <v>0</v>
      </c>
      <c r="EC55" s="19">
        <v>0</v>
      </c>
      <c r="ED55" s="19">
        <v>0</v>
      </c>
      <c r="EE55" s="19">
        <v>0</v>
      </c>
      <c r="EF55" s="19">
        <v>0</v>
      </c>
      <c r="EG55" s="19">
        <v>0</v>
      </c>
      <c r="EH55" s="19">
        <v>0</v>
      </c>
      <c r="EI55" s="19">
        <v>9</v>
      </c>
      <c r="EJ55" s="19">
        <v>5</v>
      </c>
      <c r="EK55" s="19">
        <v>0</v>
      </c>
      <c r="EL55" s="19">
        <v>5</v>
      </c>
      <c r="EM55" s="19">
        <v>0</v>
      </c>
      <c r="EN55" s="19">
        <v>0</v>
      </c>
      <c r="EO55" s="19">
        <v>0</v>
      </c>
      <c r="EP55" s="19">
        <v>0</v>
      </c>
      <c r="EQ55" s="19">
        <v>0</v>
      </c>
      <c r="ER55" s="19">
        <v>0</v>
      </c>
      <c r="ES55" s="29">
        <f t="shared" si="7"/>
        <v>9</v>
      </c>
      <c r="ET55" s="29">
        <f t="shared" si="8"/>
        <v>19</v>
      </c>
      <c r="EU55" s="26">
        <f t="shared" si="10"/>
        <v>28</v>
      </c>
      <c r="EV55" s="19">
        <v>0</v>
      </c>
      <c r="EW55" s="19">
        <v>0</v>
      </c>
      <c r="EX55" s="19">
        <v>0</v>
      </c>
      <c r="EY55" s="19">
        <v>0</v>
      </c>
      <c r="EZ55" s="19">
        <v>0</v>
      </c>
      <c r="FA55" s="19">
        <v>1</v>
      </c>
      <c r="FB55" s="19">
        <v>0</v>
      </c>
      <c r="FC55" s="19">
        <v>2</v>
      </c>
      <c r="FD55" s="19">
        <v>0</v>
      </c>
      <c r="FE55" s="19">
        <v>1</v>
      </c>
      <c r="FF55" s="19">
        <v>0</v>
      </c>
      <c r="FG55" s="19">
        <v>0</v>
      </c>
      <c r="FH55" s="19">
        <v>0</v>
      </c>
      <c r="FI55" s="19">
        <v>0</v>
      </c>
      <c r="FJ55" s="19">
        <v>0</v>
      </c>
      <c r="FK55" s="19">
        <v>0</v>
      </c>
      <c r="FL55" s="19">
        <v>0</v>
      </c>
      <c r="FM55" s="19">
        <v>0</v>
      </c>
      <c r="FN55" s="19">
        <v>0</v>
      </c>
      <c r="FO55" s="19">
        <v>1</v>
      </c>
      <c r="FP55" s="19">
        <v>1</v>
      </c>
      <c r="FQ55" s="19">
        <v>0</v>
      </c>
      <c r="FR55" s="19">
        <v>0</v>
      </c>
      <c r="FS55" s="19">
        <v>0</v>
      </c>
      <c r="FT55" s="19">
        <v>0</v>
      </c>
      <c r="FU55" s="19">
        <v>1</v>
      </c>
      <c r="FV55" s="19">
        <v>0</v>
      </c>
      <c r="FW55" s="19">
        <v>0</v>
      </c>
      <c r="FX55" s="19">
        <v>0</v>
      </c>
      <c r="FY55" s="19">
        <v>0</v>
      </c>
      <c r="FZ55" s="19">
        <v>0</v>
      </c>
      <c r="GA55" s="19">
        <v>0</v>
      </c>
      <c r="GB55" s="19">
        <v>0</v>
      </c>
      <c r="GC55" s="19">
        <v>0</v>
      </c>
      <c r="GD55" s="19">
        <v>3</v>
      </c>
      <c r="GE55" s="19">
        <v>0</v>
      </c>
      <c r="GF55" s="19">
        <v>29</v>
      </c>
      <c r="GG55" s="19">
        <v>0</v>
      </c>
      <c r="GH55" s="19">
        <v>0</v>
      </c>
      <c r="GI55" s="19">
        <v>0</v>
      </c>
      <c r="GJ55" s="19">
        <v>0</v>
      </c>
      <c r="GK55" s="19">
        <v>0</v>
      </c>
      <c r="GL55" s="19">
        <v>0</v>
      </c>
      <c r="GM55" s="19">
        <v>0</v>
      </c>
      <c r="GN55" s="19">
        <v>0</v>
      </c>
      <c r="GO55" s="19">
        <v>0</v>
      </c>
      <c r="GP55" s="19">
        <v>0</v>
      </c>
      <c r="GQ55" s="19">
        <v>1</v>
      </c>
      <c r="GR55" s="19">
        <v>0</v>
      </c>
      <c r="GS55" s="19">
        <v>8</v>
      </c>
      <c r="GT55" s="19">
        <v>0</v>
      </c>
      <c r="GU55" s="19">
        <v>0</v>
      </c>
      <c r="GV55" s="19">
        <v>0</v>
      </c>
      <c r="GW55" s="19">
        <v>0</v>
      </c>
      <c r="GX55" s="19">
        <v>0</v>
      </c>
      <c r="GY55" s="19">
        <v>0</v>
      </c>
      <c r="GZ55" s="19">
        <v>0</v>
      </c>
      <c r="HA55" s="19">
        <v>0</v>
      </c>
      <c r="HB55" s="19">
        <v>0</v>
      </c>
      <c r="HC55" s="19">
        <v>0</v>
      </c>
      <c r="HD55" s="19">
        <v>0</v>
      </c>
      <c r="HE55" s="19">
        <v>0</v>
      </c>
      <c r="HF55" s="19">
        <v>0</v>
      </c>
      <c r="HG55" s="19">
        <v>0</v>
      </c>
      <c r="HH55" s="19">
        <v>0</v>
      </c>
      <c r="HI55" s="19">
        <v>0</v>
      </c>
      <c r="HJ55" s="19">
        <v>0</v>
      </c>
      <c r="HK55" s="19">
        <v>21</v>
      </c>
      <c r="HL55" s="19">
        <v>0</v>
      </c>
      <c r="HM55" s="19">
        <v>0</v>
      </c>
      <c r="HN55" s="19">
        <v>0</v>
      </c>
      <c r="HO55" s="19">
        <v>0</v>
      </c>
      <c r="HP55" s="19">
        <v>52</v>
      </c>
      <c r="HQ55" s="19">
        <v>0</v>
      </c>
      <c r="HR55" s="19">
        <v>0</v>
      </c>
      <c r="HS55" s="19">
        <v>0</v>
      </c>
      <c r="HT55" s="19">
        <v>0</v>
      </c>
      <c r="HU55" s="19">
        <v>0</v>
      </c>
      <c r="HV55" s="19">
        <v>0</v>
      </c>
      <c r="HW55" s="19">
        <v>1</v>
      </c>
      <c r="HX55" s="30">
        <f t="shared" si="6"/>
        <v>122</v>
      </c>
      <c r="HY55" s="31"/>
      <c r="HZ55" s="32">
        <v>1</v>
      </c>
      <c r="IA55" s="32">
        <v>2</v>
      </c>
      <c r="IB55" s="34">
        <v>0</v>
      </c>
      <c r="IC55" s="32">
        <v>1</v>
      </c>
      <c r="ID55" s="34">
        <v>0</v>
      </c>
      <c r="IE55" s="34">
        <v>0</v>
      </c>
      <c r="IF55" s="34">
        <v>0</v>
      </c>
      <c r="IG55" s="206">
        <v>0</v>
      </c>
      <c r="IH55" s="206"/>
      <c r="II55" s="33">
        <f t="shared" si="14"/>
        <v>4</v>
      </c>
    </row>
    <row r="56" spans="1:243" ht="30" customHeight="1" x14ac:dyDescent="0.25">
      <c r="A56" s="35" t="s">
        <v>278</v>
      </c>
      <c r="B56" s="18" t="s">
        <v>275</v>
      </c>
      <c r="C56" s="36">
        <v>0</v>
      </c>
      <c r="D56" s="19">
        <v>1</v>
      </c>
      <c r="E56" s="36">
        <v>0</v>
      </c>
      <c r="F56" s="19">
        <v>0</v>
      </c>
      <c r="G56" s="36">
        <v>0</v>
      </c>
      <c r="H56" s="19">
        <v>0</v>
      </c>
      <c r="I56" s="36">
        <v>0</v>
      </c>
      <c r="J56" s="18">
        <v>0</v>
      </c>
      <c r="K56" s="20">
        <f t="shared" si="15"/>
        <v>0</v>
      </c>
      <c r="L56" s="20">
        <f t="shared" si="15"/>
        <v>1</v>
      </c>
      <c r="M56" s="21">
        <f t="shared" si="1"/>
        <v>1</v>
      </c>
      <c r="N56" s="36">
        <v>0</v>
      </c>
      <c r="O56" s="18">
        <v>0</v>
      </c>
      <c r="P56" s="36">
        <v>0</v>
      </c>
      <c r="Q56" s="18">
        <v>0</v>
      </c>
      <c r="R56" s="36">
        <v>0</v>
      </c>
      <c r="S56" s="18">
        <v>0</v>
      </c>
      <c r="T56" s="36">
        <v>0</v>
      </c>
      <c r="U56" s="18">
        <v>0</v>
      </c>
      <c r="V56" s="36">
        <v>0</v>
      </c>
      <c r="W56" s="18">
        <v>0</v>
      </c>
      <c r="X56" s="36">
        <v>0</v>
      </c>
      <c r="Y56" s="18">
        <v>0</v>
      </c>
      <c r="Z56" s="36">
        <v>0</v>
      </c>
      <c r="AA56" s="18">
        <v>0</v>
      </c>
      <c r="AB56" s="18">
        <v>0</v>
      </c>
      <c r="AC56" s="18">
        <v>0</v>
      </c>
      <c r="AD56" s="36">
        <v>0</v>
      </c>
      <c r="AE56" s="18">
        <v>0</v>
      </c>
      <c r="AF56" s="20">
        <f t="shared" si="16"/>
        <v>0</v>
      </c>
      <c r="AG56" s="20">
        <f t="shared" si="16"/>
        <v>0</v>
      </c>
      <c r="AH56" s="26">
        <f t="shared" si="3"/>
        <v>0</v>
      </c>
      <c r="AI56" s="27">
        <v>0</v>
      </c>
      <c r="AJ56" s="27">
        <v>0</v>
      </c>
      <c r="AK56" s="27">
        <v>0</v>
      </c>
      <c r="AL56" s="27">
        <v>0</v>
      </c>
      <c r="AM56" s="19">
        <v>0</v>
      </c>
      <c r="AN56" s="19">
        <v>0</v>
      </c>
      <c r="AO56" s="19">
        <v>0</v>
      </c>
      <c r="AP56" s="19">
        <v>0</v>
      </c>
      <c r="AQ56" s="19">
        <v>0</v>
      </c>
      <c r="AR56" s="19">
        <v>0</v>
      </c>
      <c r="AS56" s="19">
        <v>0</v>
      </c>
      <c r="AT56" s="19">
        <v>0</v>
      </c>
      <c r="AU56" s="19">
        <v>0</v>
      </c>
      <c r="AV56" s="19">
        <v>0</v>
      </c>
      <c r="AW56" s="19">
        <v>0</v>
      </c>
      <c r="AX56" s="19">
        <v>0</v>
      </c>
      <c r="AY56" s="19">
        <v>0</v>
      </c>
      <c r="AZ56" s="19">
        <v>0</v>
      </c>
      <c r="BA56" s="19">
        <v>0</v>
      </c>
      <c r="BB56" s="19">
        <v>0</v>
      </c>
      <c r="BC56" s="19">
        <v>0</v>
      </c>
      <c r="BD56" s="19">
        <v>0</v>
      </c>
      <c r="BE56" s="19">
        <v>0</v>
      </c>
      <c r="BF56" s="19">
        <v>0</v>
      </c>
      <c r="BG56" s="19">
        <v>0</v>
      </c>
      <c r="BH56" s="19">
        <v>0</v>
      </c>
      <c r="BI56" s="19">
        <v>0</v>
      </c>
      <c r="BJ56" s="19">
        <v>0</v>
      </c>
      <c r="BK56" s="19">
        <v>0</v>
      </c>
      <c r="BL56" s="19">
        <v>0</v>
      </c>
      <c r="BM56" s="19">
        <v>0</v>
      </c>
      <c r="BN56" s="19">
        <v>0</v>
      </c>
      <c r="BO56" s="19">
        <v>0</v>
      </c>
      <c r="BP56" s="19">
        <v>0</v>
      </c>
      <c r="BQ56" s="19">
        <v>0</v>
      </c>
      <c r="BR56" s="19">
        <v>0</v>
      </c>
      <c r="BS56" s="19">
        <v>0</v>
      </c>
      <c r="BT56" s="19">
        <v>0</v>
      </c>
      <c r="BU56" s="19">
        <v>0</v>
      </c>
      <c r="BV56" s="19">
        <v>0</v>
      </c>
      <c r="BW56" s="19">
        <v>0</v>
      </c>
      <c r="BX56" s="19">
        <v>0</v>
      </c>
      <c r="BY56" s="19">
        <v>0</v>
      </c>
      <c r="BZ56" s="19">
        <v>0</v>
      </c>
      <c r="CA56" s="19">
        <v>0</v>
      </c>
      <c r="CB56" s="19">
        <v>0</v>
      </c>
      <c r="CC56" s="19">
        <v>0</v>
      </c>
      <c r="CD56" s="19">
        <v>0</v>
      </c>
      <c r="CE56" s="19">
        <v>0</v>
      </c>
      <c r="CF56" s="19">
        <v>0</v>
      </c>
      <c r="CG56" s="28">
        <f t="shared" si="12"/>
        <v>0</v>
      </c>
      <c r="CH56" s="29">
        <f t="shared" si="13"/>
        <v>0</v>
      </c>
      <c r="CI56" s="19">
        <v>0</v>
      </c>
      <c r="CJ56" s="19">
        <v>0</v>
      </c>
      <c r="CK56" s="27">
        <v>0</v>
      </c>
      <c r="CL56" s="19">
        <v>0</v>
      </c>
      <c r="CM56" s="27">
        <v>0</v>
      </c>
      <c r="CN56" s="19">
        <v>0</v>
      </c>
      <c r="CO56" s="27">
        <v>0</v>
      </c>
      <c r="CP56" s="19">
        <v>0</v>
      </c>
      <c r="CQ56" s="27">
        <v>0</v>
      </c>
      <c r="CR56" s="19">
        <v>0</v>
      </c>
      <c r="CS56" s="19">
        <v>0</v>
      </c>
      <c r="CT56" s="27">
        <v>0</v>
      </c>
      <c r="CU56" s="19">
        <v>0</v>
      </c>
      <c r="CV56" s="19">
        <v>0</v>
      </c>
      <c r="CW56" s="19">
        <v>0</v>
      </c>
      <c r="CX56" s="27">
        <v>0</v>
      </c>
      <c r="CY56" s="19">
        <v>0</v>
      </c>
      <c r="CZ56" s="27">
        <v>0</v>
      </c>
      <c r="DA56" s="19">
        <v>0</v>
      </c>
      <c r="DB56" s="19">
        <v>0</v>
      </c>
      <c r="DC56" s="27">
        <v>0</v>
      </c>
      <c r="DD56" s="19">
        <v>0</v>
      </c>
      <c r="DE56" s="27">
        <v>0</v>
      </c>
      <c r="DF56" s="19">
        <v>0</v>
      </c>
      <c r="DG56" s="19">
        <v>0</v>
      </c>
      <c r="DH56" s="27">
        <v>0</v>
      </c>
      <c r="DI56" s="19">
        <v>0</v>
      </c>
      <c r="DJ56" s="19">
        <v>0</v>
      </c>
      <c r="DK56" s="19">
        <v>0</v>
      </c>
      <c r="DL56" s="27">
        <v>0</v>
      </c>
      <c r="DM56" s="19">
        <v>0</v>
      </c>
      <c r="DN56" s="19">
        <v>0</v>
      </c>
      <c r="DO56" s="19">
        <v>0</v>
      </c>
      <c r="DP56" s="27">
        <v>0</v>
      </c>
      <c r="DQ56" s="19">
        <v>0</v>
      </c>
      <c r="DR56" s="27">
        <v>0</v>
      </c>
      <c r="DS56" s="19">
        <v>0</v>
      </c>
      <c r="DT56" s="19">
        <v>0</v>
      </c>
      <c r="DU56" s="27">
        <v>0</v>
      </c>
      <c r="DV56" s="19">
        <v>0</v>
      </c>
      <c r="DW56" s="27">
        <v>0</v>
      </c>
      <c r="DX56" s="19">
        <v>0</v>
      </c>
      <c r="DY56" s="27">
        <v>0</v>
      </c>
      <c r="DZ56" s="19">
        <v>0</v>
      </c>
      <c r="EA56" s="19">
        <v>0</v>
      </c>
      <c r="EB56" s="19">
        <v>0</v>
      </c>
      <c r="EC56" s="27">
        <v>0</v>
      </c>
      <c r="ED56" s="19">
        <v>0</v>
      </c>
      <c r="EE56" s="27">
        <v>0</v>
      </c>
      <c r="EF56" s="19">
        <v>0</v>
      </c>
      <c r="EG56" s="27">
        <v>0</v>
      </c>
      <c r="EH56" s="19">
        <v>0</v>
      </c>
      <c r="EI56" s="19">
        <v>0</v>
      </c>
      <c r="EJ56" s="19">
        <v>0</v>
      </c>
      <c r="EK56" s="27">
        <v>0</v>
      </c>
      <c r="EL56" s="19">
        <v>0</v>
      </c>
      <c r="EM56" s="27">
        <v>0</v>
      </c>
      <c r="EN56" s="27">
        <v>0</v>
      </c>
      <c r="EO56" s="19">
        <v>0</v>
      </c>
      <c r="EP56" s="19">
        <v>0</v>
      </c>
      <c r="EQ56" s="19">
        <v>0</v>
      </c>
      <c r="ER56" s="19">
        <v>0</v>
      </c>
      <c r="ES56" s="29">
        <f>+SUM(CI56,CK56,CM56,CO56,CQ56,CR56,CT56,CV56,CX56,CZ56,DA56,DC56,DE56,DF56,DH56,DJ56,DL56,DN56,DP56,DR56,DS56,DU56,DW56,DY56,EA56,EC56,EE56,EG56,EI56,EK56,EM56,EN56,EP56)</f>
        <v>0</v>
      </c>
      <c r="ET56" s="29">
        <f>SUM(CJ56,CL56,CN56,CP56,CS56,CU56,CW56,CY56,DB56,DD56,DG56,DI56,DK56,DM56,DO56,DQ56,DT56,DV56,DX56,DZ56,EB56,ED56,EF56,EH56,EJ56,EL56,EO56,EQ56)</f>
        <v>0</v>
      </c>
      <c r="EU56" s="26">
        <f>+SUM(ES56:ET56)</f>
        <v>0</v>
      </c>
      <c r="EV56" s="19">
        <v>0</v>
      </c>
      <c r="EW56" s="19">
        <v>0</v>
      </c>
      <c r="EX56" s="19">
        <v>0</v>
      </c>
      <c r="EY56" s="19">
        <v>0</v>
      </c>
      <c r="EZ56" s="19">
        <v>0</v>
      </c>
      <c r="FA56" s="19">
        <v>0</v>
      </c>
      <c r="FB56" s="19">
        <v>0</v>
      </c>
      <c r="FC56" s="19">
        <v>0</v>
      </c>
      <c r="FD56" s="19">
        <v>0</v>
      </c>
      <c r="FE56" s="19">
        <v>0</v>
      </c>
      <c r="FF56" s="19">
        <v>0</v>
      </c>
      <c r="FG56" s="19">
        <v>0</v>
      </c>
      <c r="FH56" s="19">
        <v>0</v>
      </c>
      <c r="FI56" s="19">
        <v>0</v>
      </c>
      <c r="FJ56" s="19">
        <v>0</v>
      </c>
      <c r="FK56" s="19">
        <v>0</v>
      </c>
      <c r="FL56" s="19">
        <v>0</v>
      </c>
      <c r="FM56" s="19">
        <v>0</v>
      </c>
      <c r="FN56" s="19">
        <v>0</v>
      </c>
      <c r="FO56" s="19">
        <v>0</v>
      </c>
      <c r="FP56" s="19">
        <v>0</v>
      </c>
      <c r="FQ56" s="19">
        <v>0</v>
      </c>
      <c r="FR56" s="19">
        <v>0</v>
      </c>
      <c r="FS56" s="19">
        <v>0</v>
      </c>
      <c r="FT56" s="19">
        <v>0</v>
      </c>
      <c r="FU56" s="19">
        <v>0</v>
      </c>
      <c r="FV56" s="19">
        <v>0</v>
      </c>
      <c r="FW56" s="19">
        <v>0</v>
      </c>
      <c r="FX56" s="19">
        <v>0</v>
      </c>
      <c r="FY56" s="19">
        <v>0</v>
      </c>
      <c r="FZ56" s="19">
        <v>0</v>
      </c>
      <c r="GA56" s="19">
        <v>0</v>
      </c>
      <c r="GB56" s="19">
        <v>0</v>
      </c>
      <c r="GC56" s="19">
        <v>0</v>
      </c>
      <c r="GD56" s="19">
        <v>0</v>
      </c>
      <c r="GE56" s="19">
        <v>0</v>
      </c>
      <c r="GF56" s="19">
        <v>0</v>
      </c>
      <c r="GG56" s="19">
        <v>0</v>
      </c>
      <c r="GH56" s="19">
        <v>0</v>
      </c>
      <c r="GI56" s="19">
        <v>0</v>
      </c>
      <c r="GJ56" s="19">
        <v>0</v>
      </c>
      <c r="GK56" s="19">
        <v>0</v>
      </c>
      <c r="GL56" s="19">
        <v>0</v>
      </c>
      <c r="GM56" s="19">
        <v>0</v>
      </c>
      <c r="GN56" s="19">
        <v>0</v>
      </c>
      <c r="GO56" s="19">
        <v>0</v>
      </c>
      <c r="GP56" s="19">
        <v>0</v>
      </c>
      <c r="GQ56" s="19">
        <v>0</v>
      </c>
      <c r="GR56" s="19">
        <v>0</v>
      </c>
      <c r="GS56" s="19">
        <v>0</v>
      </c>
      <c r="GT56" s="19">
        <v>0</v>
      </c>
      <c r="GU56" s="19">
        <v>0</v>
      </c>
      <c r="GV56" s="19">
        <v>0</v>
      </c>
      <c r="GW56" s="19">
        <v>0</v>
      </c>
      <c r="GX56" s="19">
        <v>0</v>
      </c>
      <c r="GY56" s="19">
        <v>0</v>
      </c>
      <c r="GZ56" s="19">
        <v>0</v>
      </c>
      <c r="HA56" s="19">
        <v>0</v>
      </c>
      <c r="HB56" s="19">
        <v>0</v>
      </c>
      <c r="HC56" s="19">
        <v>0</v>
      </c>
      <c r="HD56" s="19">
        <v>0</v>
      </c>
      <c r="HE56" s="19">
        <v>0</v>
      </c>
      <c r="HF56" s="19">
        <v>0</v>
      </c>
      <c r="HG56" s="19">
        <v>0</v>
      </c>
      <c r="HH56" s="19">
        <v>0</v>
      </c>
      <c r="HI56" s="19">
        <v>0</v>
      </c>
      <c r="HJ56" s="19">
        <v>0</v>
      </c>
      <c r="HK56" s="19">
        <v>0</v>
      </c>
      <c r="HL56" s="19">
        <v>0</v>
      </c>
      <c r="HM56" s="19">
        <v>0</v>
      </c>
      <c r="HN56" s="19">
        <v>0</v>
      </c>
      <c r="HO56" s="19">
        <v>0</v>
      </c>
      <c r="HP56" s="19">
        <v>0</v>
      </c>
      <c r="HQ56" s="19">
        <v>0</v>
      </c>
      <c r="HR56" s="19">
        <v>0</v>
      </c>
      <c r="HS56" s="19">
        <v>0</v>
      </c>
      <c r="HT56" s="19">
        <v>0</v>
      </c>
      <c r="HU56" s="19">
        <v>0</v>
      </c>
      <c r="HV56" s="19">
        <v>0</v>
      </c>
      <c r="HW56" s="19">
        <v>0</v>
      </c>
      <c r="HX56" s="30">
        <f t="shared" si="6"/>
        <v>0</v>
      </c>
      <c r="HY56" s="31"/>
      <c r="HZ56" s="32">
        <v>0</v>
      </c>
      <c r="IA56" s="32">
        <v>0</v>
      </c>
      <c r="IB56" s="34">
        <v>0</v>
      </c>
      <c r="IC56" s="32">
        <v>0</v>
      </c>
      <c r="ID56" s="34">
        <v>0</v>
      </c>
      <c r="IE56" s="34">
        <v>0</v>
      </c>
      <c r="IF56" s="34">
        <v>0</v>
      </c>
      <c r="IG56" s="206">
        <v>0</v>
      </c>
      <c r="IH56" s="206"/>
      <c r="II56" s="33">
        <f t="shared" si="14"/>
        <v>0</v>
      </c>
    </row>
    <row r="57" spans="1:243" ht="30" customHeight="1" x14ac:dyDescent="0.25">
      <c r="A57" s="35" t="s">
        <v>279</v>
      </c>
      <c r="B57" s="18" t="s">
        <v>275</v>
      </c>
      <c r="C57" s="36">
        <v>0</v>
      </c>
      <c r="D57" s="19">
        <v>0</v>
      </c>
      <c r="E57" s="36">
        <v>0</v>
      </c>
      <c r="F57" s="19">
        <v>0</v>
      </c>
      <c r="G57" s="18">
        <v>0</v>
      </c>
      <c r="H57" s="19">
        <v>0</v>
      </c>
      <c r="I57" s="36">
        <v>0</v>
      </c>
      <c r="J57" s="18">
        <v>0</v>
      </c>
      <c r="K57" s="20">
        <f t="shared" si="15"/>
        <v>0</v>
      </c>
      <c r="L57" s="20">
        <f t="shared" si="15"/>
        <v>0</v>
      </c>
      <c r="M57" s="21">
        <f t="shared" si="1"/>
        <v>0</v>
      </c>
      <c r="N57" s="36">
        <v>0</v>
      </c>
      <c r="O57" s="18">
        <v>0</v>
      </c>
      <c r="P57" s="36">
        <v>0</v>
      </c>
      <c r="Q57" s="18">
        <v>0</v>
      </c>
      <c r="R57" s="18">
        <v>0</v>
      </c>
      <c r="S57" s="23">
        <v>0</v>
      </c>
      <c r="T57" s="36">
        <v>0</v>
      </c>
      <c r="U57" s="18">
        <v>0</v>
      </c>
      <c r="V57" s="18">
        <v>0</v>
      </c>
      <c r="W57" s="18">
        <v>0</v>
      </c>
      <c r="X57" s="36">
        <v>0</v>
      </c>
      <c r="Y57" s="18">
        <v>0</v>
      </c>
      <c r="Z57" s="18">
        <v>0</v>
      </c>
      <c r="AA57" s="18">
        <v>0</v>
      </c>
      <c r="AB57" s="18">
        <v>0</v>
      </c>
      <c r="AC57" s="18">
        <v>0</v>
      </c>
      <c r="AD57" s="36">
        <v>0</v>
      </c>
      <c r="AE57" s="18">
        <v>0</v>
      </c>
      <c r="AF57" s="20">
        <f t="shared" si="16"/>
        <v>0</v>
      </c>
      <c r="AG57" s="20">
        <f t="shared" si="16"/>
        <v>0</v>
      </c>
      <c r="AH57" s="26">
        <f t="shared" si="3"/>
        <v>0</v>
      </c>
      <c r="AI57" s="27">
        <v>2</v>
      </c>
      <c r="AJ57" s="27">
        <v>0</v>
      </c>
      <c r="AK57" s="27">
        <v>0</v>
      </c>
      <c r="AL57" s="27">
        <v>0</v>
      </c>
      <c r="AM57" s="19">
        <v>0</v>
      </c>
      <c r="AN57" s="19">
        <v>0</v>
      </c>
      <c r="AO57" s="19">
        <v>0</v>
      </c>
      <c r="AP57" s="19">
        <v>0</v>
      </c>
      <c r="AQ57" s="19">
        <v>0</v>
      </c>
      <c r="AR57" s="19">
        <v>0</v>
      </c>
      <c r="AS57" s="19">
        <v>0</v>
      </c>
      <c r="AT57" s="19">
        <v>0</v>
      </c>
      <c r="AU57" s="19">
        <v>0</v>
      </c>
      <c r="AV57" s="19">
        <v>0</v>
      </c>
      <c r="AW57" s="19">
        <v>0</v>
      </c>
      <c r="AX57" s="19">
        <v>0</v>
      </c>
      <c r="AY57" s="19">
        <v>0</v>
      </c>
      <c r="AZ57" s="19">
        <v>0</v>
      </c>
      <c r="BA57" s="19">
        <v>0</v>
      </c>
      <c r="BB57" s="19">
        <v>0</v>
      </c>
      <c r="BC57" s="19">
        <v>0</v>
      </c>
      <c r="BD57" s="19">
        <v>0</v>
      </c>
      <c r="BE57" s="19">
        <v>0</v>
      </c>
      <c r="BF57" s="19">
        <v>0</v>
      </c>
      <c r="BG57" s="19">
        <v>0</v>
      </c>
      <c r="BH57" s="19">
        <v>0</v>
      </c>
      <c r="BI57" s="19">
        <v>0</v>
      </c>
      <c r="BJ57" s="19">
        <v>0</v>
      </c>
      <c r="BK57" s="19">
        <v>0</v>
      </c>
      <c r="BL57" s="19">
        <v>0</v>
      </c>
      <c r="BM57" s="19">
        <v>0</v>
      </c>
      <c r="BN57" s="19">
        <v>0</v>
      </c>
      <c r="BO57" s="19">
        <v>0</v>
      </c>
      <c r="BP57" s="19">
        <v>0</v>
      </c>
      <c r="BQ57" s="19">
        <v>0</v>
      </c>
      <c r="BR57" s="19">
        <v>0</v>
      </c>
      <c r="BS57" s="19">
        <v>0</v>
      </c>
      <c r="BT57" s="19">
        <v>0</v>
      </c>
      <c r="BU57" s="19">
        <v>0</v>
      </c>
      <c r="BV57" s="19">
        <v>0</v>
      </c>
      <c r="BW57" s="19">
        <v>0</v>
      </c>
      <c r="BX57" s="19">
        <v>0</v>
      </c>
      <c r="BY57" s="19">
        <v>0</v>
      </c>
      <c r="BZ57" s="19">
        <v>0</v>
      </c>
      <c r="CA57" s="19">
        <v>0</v>
      </c>
      <c r="CB57" s="19">
        <v>0</v>
      </c>
      <c r="CC57" s="19">
        <v>0</v>
      </c>
      <c r="CD57" s="19">
        <v>0</v>
      </c>
      <c r="CE57" s="19">
        <v>0</v>
      </c>
      <c r="CF57" s="19">
        <v>0</v>
      </c>
      <c r="CG57" s="28">
        <f t="shared" si="12"/>
        <v>2</v>
      </c>
      <c r="CH57" s="29">
        <f t="shared" si="13"/>
        <v>0</v>
      </c>
      <c r="CI57" s="19">
        <v>0</v>
      </c>
      <c r="CJ57" s="19">
        <v>0</v>
      </c>
      <c r="CK57" s="19">
        <v>0</v>
      </c>
      <c r="CL57" s="19">
        <v>0</v>
      </c>
      <c r="CM57" s="19">
        <v>0</v>
      </c>
      <c r="CN57" s="19">
        <v>0</v>
      </c>
      <c r="CO57" s="19">
        <v>0</v>
      </c>
      <c r="CP57" s="19">
        <v>0</v>
      </c>
      <c r="CQ57" s="19">
        <v>0</v>
      </c>
      <c r="CR57" s="19">
        <v>0</v>
      </c>
      <c r="CS57" s="19">
        <v>0</v>
      </c>
      <c r="CT57" s="19">
        <v>0</v>
      </c>
      <c r="CU57" s="19">
        <v>0</v>
      </c>
      <c r="CV57" s="19">
        <v>0</v>
      </c>
      <c r="CW57" s="19">
        <v>0</v>
      </c>
      <c r="CX57" s="27">
        <v>0</v>
      </c>
      <c r="CY57" s="19">
        <v>0</v>
      </c>
      <c r="CZ57" s="19">
        <v>0</v>
      </c>
      <c r="DA57" s="19">
        <v>0</v>
      </c>
      <c r="DB57" s="19">
        <v>0</v>
      </c>
      <c r="DC57" s="19">
        <v>0</v>
      </c>
      <c r="DD57" s="19">
        <v>0</v>
      </c>
      <c r="DE57" s="19">
        <v>0</v>
      </c>
      <c r="DF57" s="19">
        <v>0</v>
      </c>
      <c r="DG57" s="19">
        <v>0</v>
      </c>
      <c r="DH57" s="19">
        <v>0</v>
      </c>
      <c r="DI57" s="19">
        <v>0</v>
      </c>
      <c r="DJ57" s="19">
        <v>0</v>
      </c>
      <c r="DK57" s="19">
        <v>0</v>
      </c>
      <c r="DL57" s="19">
        <v>0</v>
      </c>
      <c r="DM57" s="19">
        <v>0</v>
      </c>
      <c r="DN57" s="19">
        <v>0</v>
      </c>
      <c r="DO57" s="19">
        <v>0</v>
      </c>
      <c r="DP57" s="19">
        <v>0</v>
      </c>
      <c r="DQ57" s="19">
        <v>0</v>
      </c>
      <c r="DR57" s="19">
        <v>0</v>
      </c>
      <c r="DS57" s="19">
        <v>0</v>
      </c>
      <c r="DT57" s="19">
        <v>0</v>
      </c>
      <c r="DU57" s="19">
        <v>0</v>
      </c>
      <c r="DV57" s="19">
        <v>0</v>
      </c>
      <c r="DW57" s="19">
        <v>0</v>
      </c>
      <c r="DX57" s="19">
        <v>0</v>
      </c>
      <c r="DY57" s="19">
        <v>0</v>
      </c>
      <c r="DZ57" s="19">
        <v>0</v>
      </c>
      <c r="EA57" s="19">
        <v>0</v>
      </c>
      <c r="EB57" s="19">
        <v>0</v>
      </c>
      <c r="EC57" s="19">
        <v>0</v>
      </c>
      <c r="ED57" s="19">
        <v>0</v>
      </c>
      <c r="EE57" s="27">
        <v>0</v>
      </c>
      <c r="EF57" s="19">
        <v>0</v>
      </c>
      <c r="EG57" s="19">
        <v>0</v>
      </c>
      <c r="EH57" s="19">
        <v>0</v>
      </c>
      <c r="EI57" s="19">
        <v>0</v>
      </c>
      <c r="EJ57" s="19">
        <v>0</v>
      </c>
      <c r="EK57" s="19">
        <v>0</v>
      </c>
      <c r="EL57" s="19">
        <v>0</v>
      </c>
      <c r="EM57" s="19">
        <v>0</v>
      </c>
      <c r="EN57" s="19">
        <v>0</v>
      </c>
      <c r="EO57" s="19">
        <v>0</v>
      </c>
      <c r="EP57" s="19">
        <v>0</v>
      </c>
      <c r="EQ57" s="19">
        <v>0</v>
      </c>
      <c r="ER57" s="19">
        <v>0</v>
      </c>
      <c r="ES57" s="29">
        <f t="shared" si="7"/>
        <v>0</v>
      </c>
      <c r="ET57" s="29">
        <f t="shared" si="8"/>
        <v>0</v>
      </c>
      <c r="EU57" s="26">
        <f>+SUM(ES57:ET57)</f>
        <v>0</v>
      </c>
      <c r="EV57" s="19">
        <v>0</v>
      </c>
      <c r="EW57" s="19">
        <v>0</v>
      </c>
      <c r="EX57" s="19">
        <v>0</v>
      </c>
      <c r="EY57" s="19">
        <v>0</v>
      </c>
      <c r="EZ57" s="19">
        <v>0</v>
      </c>
      <c r="FA57" s="19">
        <v>0</v>
      </c>
      <c r="FB57" s="19">
        <v>0</v>
      </c>
      <c r="FC57" s="19">
        <v>0</v>
      </c>
      <c r="FD57" s="19">
        <v>0</v>
      </c>
      <c r="FE57" s="19">
        <v>0</v>
      </c>
      <c r="FF57" s="19">
        <v>0</v>
      </c>
      <c r="FG57" s="19">
        <v>0</v>
      </c>
      <c r="FH57" s="19">
        <v>0</v>
      </c>
      <c r="FI57" s="19">
        <v>0</v>
      </c>
      <c r="FJ57" s="19">
        <v>0</v>
      </c>
      <c r="FK57" s="19">
        <v>0</v>
      </c>
      <c r="FL57" s="19">
        <v>0</v>
      </c>
      <c r="FM57" s="19">
        <v>0</v>
      </c>
      <c r="FN57" s="19">
        <v>0</v>
      </c>
      <c r="FO57" s="19">
        <v>0</v>
      </c>
      <c r="FP57" s="19">
        <v>0</v>
      </c>
      <c r="FQ57" s="19">
        <v>0</v>
      </c>
      <c r="FR57" s="19">
        <v>0</v>
      </c>
      <c r="FS57" s="19">
        <v>0</v>
      </c>
      <c r="FT57" s="19">
        <v>0</v>
      </c>
      <c r="FU57" s="19">
        <v>0</v>
      </c>
      <c r="FV57" s="19">
        <v>0</v>
      </c>
      <c r="FW57" s="19">
        <v>0</v>
      </c>
      <c r="FX57" s="19">
        <v>0</v>
      </c>
      <c r="FY57" s="19">
        <v>0</v>
      </c>
      <c r="FZ57" s="19">
        <v>0</v>
      </c>
      <c r="GA57" s="19">
        <v>0</v>
      </c>
      <c r="GB57" s="19">
        <v>0</v>
      </c>
      <c r="GC57" s="19">
        <v>0</v>
      </c>
      <c r="GD57" s="19">
        <v>0</v>
      </c>
      <c r="GE57" s="19">
        <v>0</v>
      </c>
      <c r="GF57" s="19">
        <v>0</v>
      </c>
      <c r="GG57" s="19">
        <v>0</v>
      </c>
      <c r="GH57" s="19">
        <v>0</v>
      </c>
      <c r="GI57" s="19">
        <v>0</v>
      </c>
      <c r="GJ57" s="19">
        <v>0</v>
      </c>
      <c r="GK57" s="19">
        <v>0</v>
      </c>
      <c r="GL57" s="19">
        <v>0</v>
      </c>
      <c r="GM57" s="19">
        <v>0</v>
      </c>
      <c r="GN57" s="19">
        <v>0</v>
      </c>
      <c r="GO57" s="19">
        <v>0</v>
      </c>
      <c r="GP57" s="19">
        <v>0</v>
      </c>
      <c r="GQ57" s="19">
        <v>0</v>
      </c>
      <c r="GR57" s="19">
        <v>0</v>
      </c>
      <c r="GS57" s="19">
        <v>0</v>
      </c>
      <c r="GT57" s="19">
        <v>0</v>
      </c>
      <c r="GU57" s="19">
        <v>0</v>
      </c>
      <c r="GV57" s="19">
        <v>0</v>
      </c>
      <c r="GW57" s="19">
        <v>0</v>
      </c>
      <c r="GX57" s="19">
        <v>0</v>
      </c>
      <c r="GY57" s="19">
        <v>0</v>
      </c>
      <c r="GZ57" s="19">
        <v>0</v>
      </c>
      <c r="HA57" s="19">
        <v>0</v>
      </c>
      <c r="HB57" s="19">
        <v>0</v>
      </c>
      <c r="HC57" s="19">
        <v>0</v>
      </c>
      <c r="HD57" s="19">
        <v>0</v>
      </c>
      <c r="HE57" s="19">
        <v>0</v>
      </c>
      <c r="HF57" s="19">
        <v>0</v>
      </c>
      <c r="HG57" s="19">
        <v>0</v>
      </c>
      <c r="HH57" s="19">
        <v>0</v>
      </c>
      <c r="HI57" s="19">
        <v>0</v>
      </c>
      <c r="HJ57" s="19">
        <v>0</v>
      </c>
      <c r="HK57" s="19">
        <v>0</v>
      </c>
      <c r="HL57" s="19">
        <v>0</v>
      </c>
      <c r="HM57" s="19">
        <v>0</v>
      </c>
      <c r="HN57" s="19">
        <v>0</v>
      </c>
      <c r="HO57" s="19">
        <v>0</v>
      </c>
      <c r="HP57" s="19">
        <v>0</v>
      </c>
      <c r="HQ57" s="19">
        <v>0</v>
      </c>
      <c r="HR57" s="19">
        <v>0</v>
      </c>
      <c r="HS57" s="19">
        <v>0</v>
      </c>
      <c r="HT57" s="19">
        <v>0</v>
      </c>
      <c r="HU57" s="19">
        <v>0</v>
      </c>
      <c r="HV57" s="19">
        <v>0</v>
      </c>
      <c r="HW57" s="19">
        <v>0</v>
      </c>
      <c r="HX57" s="30">
        <f t="shared" si="6"/>
        <v>0</v>
      </c>
      <c r="HY57" s="31"/>
      <c r="HZ57" s="32">
        <v>0</v>
      </c>
      <c r="IA57" s="32">
        <v>0</v>
      </c>
      <c r="IB57" s="34">
        <v>0</v>
      </c>
      <c r="IC57" s="32">
        <v>0</v>
      </c>
      <c r="ID57" s="34">
        <v>0</v>
      </c>
      <c r="IE57" s="34">
        <v>0</v>
      </c>
      <c r="IF57" s="34">
        <v>0</v>
      </c>
      <c r="IG57" s="206">
        <v>0</v>
      </c>
      <c r="IH57" s="206"/>
      <c r="II57" s="33">
        <f t="shared" si="14"/>
        <v>0</v>
      </c>
    </row>
    <row r="58" spans="1:243" ht="30" customHeight="1" x14ac:dyDescent="0.25">
      <c r="A58" s="17" t="s">
        <v>280</v>
      </c>
      <c r="B58" s="18" t="s">
        <v>275</v>
      </c>
      <c r="C58" s="18">
        <v>0</v>
      </c>
      <c r="D58" s="19">
        <v>0</v>
      </c>
      <c r="E58" s="36">
        <v>0</v>
      </c>
      <c r="F58" s="19">
        <v>1</v>
      </c>
      <c r="G58" s="18">
        <v>0</v>
      </c>
      <c r="H58" s="19">
        <v>0</v>
      </c>
      <c r="I58" s="36">
        <v>0</v>
      </c>
      <c r="J58" s="18">
        <v>2</v>
      </c>
      <c r="K58" s="20">
        <f t="shared" si="15"/>
        <v>0</v>
      </c>
      <c r="L58" s="20">
        <f t="shared" si="15"/>
        <v>3</v>
      </c>
      <c r="M58" s="21">
        <f t="shared" si="1"/>
        <v>3</v>
      </c>
      <c r="N58" s="36">
        <v>0</v>
      </c>
      <c r="O58" s="18">
        <v>0</v>
      </c>
      <c r="P58" s="36">
        <v>0</v>
      </c>
      <c r="Q58" s="18">
        <v>0</v>
      </c>
      <c r="R58" s="18">
        <v>0</v>
      </c>
      <c r="S58" s="23">
        <v>0</v>
      </c>
      <c r="T58" s="36">
        <v>0</v>
      </c>
      <c r="U58" s="18">
        <v>0</v>
      </c>
      <c r="V58" s="18">
        <v>0</v>
      </c>
      <c r="W58" s="18">
        <v>0</v>
      </c>
      <c r="X58" s="36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36">
        <v>0</v>
      </c>
      <c r="AE58" s="18">
        <v>0</v>
      </c>
      <c r="AF58" s="20">
        <f t="shared" si="16"/>
        <v>0</v>
      </c>
      <c r="AG58" s="20">
        <f t="shared" si="16"/>
        <v>0</v>
      </c>
      <c r="AH58" s="26">
        <f t="shared" si="3"/>
        <v>0</v>
      </c>
      <c r="AI58" s="27">
        <v>0</v>
      </c>
      <c r="AJ58" s="27">
        <v>0</v>
      </c>
      <c r="AK58" s="27">
        <v>0</v>
      </c>
      <c r="AL58" s="27">
        <v>0</v>
      </c>
      <c r="AM58" s="19">
        <v>0</v>
      </c>
      <c r="AN58" s="19">
        <v>0</v>
      </c>
      <c r="AO58" s="19">
        <v>0</v>
      </c>
      <c r="AP58" s="19">
        <v>0</v>
      </c>
      <c r="AQ58" s="19">
        <v>0</v>
      </c>
      <c r="AR58" s="19">
        <v>0</v>
      </c>
      <c r="AS58" s="19">
        <v>0</v>
      </c>
      <c r="AT58" s="19">
        <v>0</v>
      </c>
      <c r="AU58" s="19">
        <v>0</v>
      </c>
      <c r="AV58" s="19">
        <v>0</v>
      </c>
      <c r="AW58" s="19">
        <v>0</v>
      </c>
      <c r="AX58" s="19">
        <v>0</v>
      </c>
      <c r="AY58" s="19">
        <v>0</v>
      </c>
      <c r="AZ58" s="19">
        <v>0</v>
      </c>
      <c r="BA58" s="19">
        <v>0</v>
      </c>
      <c r="BB58" s="19">
        <v>0</v>
      </c>
      <c r="BC58" s="19">
        <v>0</v>
      </c>
      <c r="BD58" s="19">
        <v>0</v>
      </c>
      <c r="BE58" s="19">
        <v>0</v>
      </c>
      <c r="BF58" s="19">
        <v>0</v>
      </c>
      <c r="BG58" s="19">
        <v>0</v>
      </c>
      <c r="BH58" s="19">
        <v>0</v>
      </c>
      <c r="BI58" s="19">
        <v>0</v>
      </c>
      <c r="BJ58" s="19">
        <v>0</v>
      </c>
      <c r="BK58" s="19">
        <v>0</v>
      </c>
      <c r="BL58" s="19">
        <v>0</v>
      </c>
      <c r="BM58" s="19">
        <v>0</v>
      </c>
      <c r="BN58" s="19">
        <v>0</v>
      </c>
      <c r="BO58" s="19">
        <v>0</v>
      </c>
      <c r="BP58" s="19">
        <v>0</v>
      </c>
      <c r="BQ58" s="19">
        <v>0</v>
      </c>
      <c r="BR58" s="19">
        <v>0</v>
      </c>
      <c r="BS58" s="19">
        <v>0</v>
      </c>
      <c r="BT58" s="19">
        <v>0</v>
      </c>
      <c r="BU58" s="19">
        <v>0</v>
      </c>
      <c r="BV58" s="19">
        <v>0</v>
      </c>
      <c r="BW58" s="19">
        <v>0</v>
      </c>
      <c r="BX58" s="19">
        <v>0</v>
      </c>
      <c r="BY58" s="19">
        <v>0</v>
      </c>
      <c r="BZ58" s="19">
        <v>0</v>
      </c>
      <c r="CA58" s="19">
        <v>0</v>
      </c>
      <c r="CB58" s="19">
        <v>0</v>
      </c>
      <c r="CC58" s="19">
        <v>0</v>
      </c>
      <c r="CD58" s="19">
        <v>0</v>
      </c>
      <c r="CE58" s="19">
        <v>0</v>
      </c>
      <c r="CF58" s="19">
        <v>0</v>
      </c>
      <c r="CG58" s="28">
        <f t="shared" si="12"/>
        <v>0</v>
      </c>
      <c r="CH58" s="29">
        <f t="shared" si="13"/>
        <v>0</v>
      </c>
      <c r="CI58" s="19">
        <v>0</v>
      </c>
      <c r="CJ58" s="19">
        <v>0</v>
      </c>
      <c r="CK58" s="19">
        <v>0</v>
      </c>
      <c r="CL58" s="19">
        <v>0</v>
      </c>
      <c r="CM58" s="19">
        <v>0</v>
      </c>
      <c r="CN58" s="19">
        <v>0</v>
      </c>
      <c r="CO58" s="19">
        <v>0</v>
      </c>
      <c r="CP58" s="19">
        <v>0</v>
      </c>
      <c r="CQ58" s="19">
        <v>0</v>
      </c>
      <c r="CR58" s="19">
        <v>0</v>
      </c>
      <c r="CS58" s="19">
        <v>0</v>
      </c>
      <c r="CT58" s="19">
        <v>0</v>
      </c>
      <c r="CU58" s="19">
        <v>0</v>
      </c>
      <c r="CV58" s="19">
        <v>0</v>
      </c>
      <c r="CW58" s="19">
        <v>0</v>
      </c>
      <c r="CX58" s="19">
        <v>0</v>
      </c>
      <c r="CY58" s="19">
        <v>0</v>
      </c>
      <c r="CZ58" s="19">
        <v>0</v>
      </c>
      <c r="DA58" s="19">
        <v>0</v>
      </c>
      <c r="DB58" s="19">
        <v>0</v>
      </c>
      <c r="DC58" s="19">
        <v>0</v>
      </c>
      <c r="DD58" s="19">
        <v>0</v>
      </c>
      <c r="DE58" s="19">
        <v>0</v>
      </c>
      <c r="DF58" s="19">
        <v>0</v>
      </c>
      <c r="DG58" s="19">
        <v>0</v>
      </c>
      <c r="DH58" s="19">
        <v>0</v>
      </c>
      <c r="DI58" s="19">
        <v>0</v>
      </c>
      <c r="DJ58" s="19">
        <v>0</v>
      </c>
      <c r="DK58" s="19">
        <v>0</v>
      </c>
      <c r="DL58" s="19">
        <v>0</v>
      </c>
      <c r="DM58" s="19">
        <v>0</v>
      </c>
      <c r="DN58" s="19">
        <v>0</v>
      </c>
      <c r="DO58" s="19">
        <v>0</v>
      </c>
      <c r="DP58" s="19">
        <v>0</v>
      </c>
      <c r="DQ58" s="19">
        <v>0</v>
      </c>
      <c r="DR58" s="19">
        <v>0</v>
      </c>
      <c r="DS58" s="19">
        <v>0</v>
      </c>
      <c r="DT58" s="19">
        <v>0</v>
      </c>
      <c r="DU58" s="19">
        <v>0</v>
      </c>
      <c r="DV58" s="19">
        <v>0</v>
      </c>
      <c r="DW58" s="19">
        <v>0</v>
      </c>
      <c r="DX58" s="19">
        <v>0</v>
      </c>
      <c r="DY58" s="19">
        <v>0</v>
      </c>
      <c r="DZ58" s="19">
        <v>0</v>
      </c>
      <c r="EA58" s="19">
        <v>0</v>
      </c>
      <c r="EB58" s="19">
        <v>0</v>
      </c>
      <c r="EC58" s="19">
        <v>0</v>
      </c>
      <c r="ED58" s="19">
        <v>0</v>
      </c>
      <c r="EE58" s="19">
        <v>0</v>
      </c>
      <c r="EF58" s="19">
        <v>0</v>
      </c>
      <c r="EG58" s="27">
        <v>0</v>
      </c>
      <c r="EH58" s="19">
        <v>0</v>
      </c>
      <c r="EI58" s="19">
        <v>0</v>
      </c>
      <c r="EJ58" s="19">
        <v>0</v>
      </c>
      <c r="EK58" s="19">
        <v>0</v>
      </c>
      <c r="EL58" s="19">
        <v>0</v>
      </c>
      <c r="EM58" s="19">
        <v>0</v>
      </c>
      <c r="EN58" s="19">
        <v>0</v>
      </c>
      <c r="EO58" s="19">
        <v>0</v>
      </c>
      <c r="EP58" s="19">
        <v>0</v>
      </c>
      <c r="EQ58" s="19">
        <v>0</v>
      </c>
      <c r="ER58" s="19">
        <v>0</v>
      </c>
      <c r="ES58" s="29">
        <f t="shared" si="7"/>
        <v>0</v>
      </c>
      <c r="ET58" s="29">
        <f t="shared" si="8"/>
        <v>0</v>
      </c>
      <c r="EU58" s="26">
        <f t="shared" si="10"/>
        <v>0</v>
      </c>
      <c r="EV58" s="19">
        <v>0</v>
      </c>
      <c r="EW58" s="19">
        <v>0</v>
      </c>
      <c r="EX58" s="19">
        <v>0</v>
      </c>
      <c r="EY58" s="19">
        <v>0</v>
      </c>
      <c r="EZ58" s="19">
        <v>0</v>
      </c>
      <c r="FA58" s="19">
        <v>0</v>
      </c>
      <c r="FB58" s="19">
        <v>0</v>
      </c>
      <c r="FC58" s="19">
        <v>0</v>
      </c>
      <c r="FD58" s="19">
        <v>0</v>
      </c>
      <c r="FE58" s="19">
        <v>0</v>
      </c>
      <c r="FF58" s="19">
        <v>0</v>
      </c>
      <c r="FG58" s="19">
        <v>0</v>
      </c>
      <c r="FH58" s="19">
        <v>0</v>
      </c>
      <c r="FI58" s="19">
        <v>0</v>
      </c>
      <c r="FJ58" s="19">
        <v>0</v>
      </c>
      <c r="FK58" s="19">
        <v>0</v>
      </c>
      <c r="FL58" s="19">
        <v>0</v>
      </c>
      <c r="FM58" s="19">
        <v>0</v>
      </c>
      <c r="FN58" s="19">
        <v>0</v>
      </c>
      <c r="FO58" s="19">
        <v>0</v>
      </c>
      <c r="FP58" s="19">
        <v>0</v>
      </c>
      <c r="FQ58" s="19">
        <v>0</v>
      </c>
      <c r="FR58" s="19">
        <v>0</v>
      </c>
      <c r="FS58" s="19">
        <v>0</v>
      </c>
      <c r="FT58" s="19">
        <v>0</v>
      </c>
      <c r="FU58" s="19">
        <v>0</v>
      </c>
      <c r="FV58" s="19">
        <v>0</v>
      </c>
      <c r="FW58" s="19">
        <v>0</v>
      </c>
      <c r="FX58" s="19">
        <v>0</v>
      </c>
      <c r="FY58" s="19">
        <v>0</v>
      </c>
      <c r="FZ58" s="19">
        <v>0</v>
      </c>
      <c r="GA58" s="19">
        <v>0</v>
      </c>
      <c r="GB58" s="19">
        <v>0</v>
      </c>
      <c r="GC58" s="19">
        <v>0</v>
      </c>
      <c r="GD58" s="19">
        <v>0</v>
      </c>
      <c r="GE58" s="19">
        <v>0</v>
      </c>
      <c r="GF58" s="19">
        <v>0</v>
      </c>
      <c r="GG58" s="19">
        <v>0</v>
      </c>
      <c r="GH58" s="19">
        <v>0</v>
      </c>
      <c r="GI58" s="19">
        <v>0</v>
      </c>
      <c r="GJ58" s="19">
        <v>0</v>
      </c>
      <c r="GK58" s="19">
        <v>0</v>
      </c>
      <c r="GL58" s="19">
        <v>0</v>
      </c>
      <c r="GM58" s="19">
        <v>0</v>
      </c>
      <c r="GN58" s="19">
        <v>0</v>
      </c>
      <c r="GO58" s="19">
        <v>0</v>
      </c>
      <c r="GP58" s="19">
        <v>0</v>
      </c>
      <c r="GQ58" s="19">
        <v>0</v>
      </c>
      <c r="GR58" s="19">
        <v>0</v>
      </c>
      <c r="GS58" s="19">
        <v>0</v>
      </c>
      <c r="GT58" s="19">
        <v>0</v>
      </c>
      <c r="GU58" s="19">
        <v>0</v>
      </c>
      <c r="GV58" s="19">
        <v>0</v>
      </c>
      <c r="GW58" s="19">
        <v>0</v>
      </c>
      <c r="GX58" s="19">
        <v>0</v>
      </c>
      <c r="GY58" s="19">
        <v>0</v>
      </c>
      <c r="GZ58" s="19">
        <v>0</v>
      </c>
      <c r="HA58" s="19">
        <v>0</v>
      </c>
      <c r="HB58" s="19">
        <v>0</v>
      </c>
      <c r="HC58" s="19">
        <v>0</v>
      </c>
      <c r="HD58" s="19">
        <v>0</v>
      </c>
      <c r="HE58" s="19">
        <v>0</v>
      </c>
      <c r="HF58" s="19">
        <v>0</v>
      </c>
      <c r="HG58" s="19">
        <v>0</v>
      </c>
      <c r="HH58" s="19">
        <v>0</v>
      </c>
      <c r="HI58" s="19">
        <v>0</v>
      </c>
      <c r="HJ58" s="19">
        <v>0</v>
      </c>
      <c r="HK58" s="19">
        <v>0</v>
      </c>
      <c r="HL58" s="19">
        <v>0</v>
      </c>
      <c r="HM58" s="19">
        <v>0</v>
      </c>
      <c r="HN58" s="19">
        <v>0</v>
      </c>
      <c r="HO58" s="19">
        <v>0</v>
      </c>
      <c r="HP58" s="19">
        <v>0</v>
      </c>
      <c r="HQ58" s="19">
        <v>0</v>
      </c>
      <c r="HR58" s="19">
        <v>0</v>
      </c>
      <c r="HS58" s="19">
        <v>0</v>
      </c>
      <c r="HT58" s="19">
        <v>0</v>
      </c>
      <c r="HU58" s="19">
        <v>0</v>
      </c>
      <c r="HV58" s="19">
        <v>0</v>
      </c>
      <c r="HW58" s="19">
        <v>0</v>
      </c>
      <c r="HX58" s="30">
        <f t="shared" si="6"/>
        <v>0</v>
      </c>
      <c r="HY58" s="31"/>
      <c r="HZ58" s="32">
        <v>0</v>
      </c>
      <c r="IA58" s="32">
        <v>0</v>
      </c>
      <c r="IB58" s="34">
        <v>0</v>
      </c>
      <c r="IC58" s="32">
        <v>0</v>
      </c>
      <c r="ID58" s="34">
        <v>0</v>
      </c>
      <c r="IE58" s="34">
        <v>0</v>
      </c>
      <c r="IF58" s="34">
        <v>0</v>
      </c>
      <c r="IG58" s="206">
        <v>0</v>
      </c>
      <c r="IH58" s="206"/>
      <c r="II58" s="33">
        <f t="shared" si="14"/>
        <v>0</v>
      </c>
    </row>
    <row r="59" spans="1:243" ht="30" customHeight="1" x14ac:dyDescent="0.25">
      <c r="A59" s="17" t="s">
        <v>281</v>
      </c>
      <c r="B59" s="18" t="s">
        <v>275</v>
      </c>
      <c r="C59" s="18">
        <v>0</v>
      </c>
      <c r="D59" s="19">
        <v>0</v>
      </c>
      <c r="E59" s="36">
        <v>0</v>
      </c>
      <c r="F59" s="19">
        <v>0</v>
      </c>
      <c r="G59" s="18">
        <v>0</v>
      </c>
      <c r="H59" s="19">
        <v>0</v>
      </c>
      <c r="I59" s="36">
        <v>0</v>
      </c>
      <c r="J59" s="18">
        <v>0</v>
      </c>
      <c r="K59" s="20">
        <f t="shared" si="15"/>
        <v>0</v>
      </c>
      <c r="L59" s="20">
        <f t="shared" si="15"/>
        <v>0</v>
      </c>
      <c r="M59" s="21">
        <f t="shared" si="1"/>
        <v>0</v>
      </c>
      <c r="N59" s="36">
        <v>0</v>
      </c>
      <c r="O59" s="18">
        <v>0</v>
      </c>
      <c r="P59" s="36">
        <v>0</v>
      </c>
      <c r="Q59" s="18">
        <v>0</v>
      </c>
      <c r="R59" s="18">
        <v>0</v>
      </c>
      <c r="S59" s="23">
        <v>0</v>
      </c>
      <c r="T59" s="36">
        <v>0</v>
      </c>
      <c r="U59" s="18">
        <v>0</v>
      </c>
      <c r="V59" s="18">
        <v>0</v>
      </c>
      <c r="W59" s="18">
        <v>0</v>
      </c>
      <c r="X59" s="36">
        <v>0</v>
      </c>
      <c r="Y59" s="18">
        <v>0</v>
      </c>
      <c r="Z59" s="18">
        <v>0</v>
      </c>
      <c r="AA59" s="18">
        <v>0</v>
      </c>
      <c r="AB59" s="18">
        <v>0</v>
      </c>
      <c r="AC59" s="18">
        <v>0</v>
      </c>
      <c r="AD59" s="36">
        <v>0</v>
      </c>
      <c r="AE59" s="18">
        <v>0</v>
      </c>
      <c r="AF59" s="20">
        <f t="shared" si="16"/>
        <v>0</v>
      </c>
      <c r="AG59" s="20">
        <f t="shared" si="16"/>
        <v>0</v>
      </c>
      <c r="AH59" s="26">
        <f t="shared" si="3"/>
        <v>0</v>
      </c>
      <c r="AI59" s="27">
        <v>0</v>
      </c>
      <c r="AJ59" s="27">
        <v>0</v>
      </c>
      <c r="AK59" s="27">
        <v>0</v>
      </c>
      <c r="AL59" s="27">
        <v>0</v>
      </c>
      <c r="AM59" s="19">
        <v>0</v>
      </c>
      <c r="AN59" s="19">
        <v>0</v>
      </c>
      <c r="AO59" s="19">
        <v>0</v>
      </c>
      <c r="AP59" s="19">
        <v>0</v>
      </c>
      <c r="AQ59" s="19">
        <v>0</v>
      </c>
      <c r="AR59" s="19">
        <v>0</v>
      </c>
      <c r="AS59" s="19">
        <v>0</v>
      </c>
      <c r="AT59" s="19">
        <v>0</v>
      </c>
      <c r="AU59" s="19">
        <v>0</v>
      </c>
      <c r="AV59" s="19">
        <v>0</v>
      </c>
      <c r="AW59" s="19">
        <v>0</v>
      </c>
      <c r="AX59" s="19">
        <v>0</v>
      </c>
      <c r="AY59" s="19">
        <v>0</v>
      </c>
      <c r="AZ59" s="19">
        <v>0</v>
      </c>
      <c r="BA59" s="19">
        <v>0</v>
      </c>
      <c r="BB59" s="19">
        <v>0</v>
      </c>
      <c r="BC59" s="19">
        <v>0</v>
      </c>
      <c r="BD59" s="19">
        <v>0</v>
      </c>
      <c r="BE59" s="19">
        <v>0</v>
      </c>
      <c r="BF59" s="19">
        <v>0</v>
      </c>
      <c r="BG59" s="19">
        <v>0</v>
      </c>
      <c r="BH59" s="19">
        <v>0</v>
      </c>
      <c r="BI59" s="19">
        <v>0</v>
      </c>
      <c r="BJ59" s="19">
        <v>0</v>
      </c>
      <c r="BK59" s="19">
        <v>0</v>
      </c>
      <c r="BL59" s="19">
        <v>0</v>
      </c>
      <c r="BM59" s="19">
        <v>0</v>
      </c>
      <c r="BN59" s="19">
        <v>0</v>
      </c>
      <c r="BO59" s="19">
        <v>0</v>
      </c>
      <c r="BP59" s="19">
        <v>0</v>
      </c>
      <c r="BQ59" s="19">
        <v>0</v>
      </c>
      <c r="BR59" s="19">
        <v>0</v>
      </c>
      <c r="BS59" s="19">
        <v>0</v>
      </c>
      <c r="BT59" s="19">
        <v>0</v>
      </c>
      <c r="BU59" s="19">
        <v>0</v>
      </c>
      <c r="BV59" s="19">
        <v>0</v>
      </c>
      <c r="BW59" s="19">
        <v>0</v>
      </c>
      <c r="BX59" s="19">
        <v>0</v>
      </c>
      <c r="BY59" s="19">
        <v>0</v>
      </c>
      <c r="BZ59" s="19">
        <v>0</v>
      </c>
      <c r="CA59" s="19">
        <v>0</v>
      </c>
      <c r="CB59" s="19">
        <v>0</v>
      </c>
      <c r="CC59" s="19">
        <v>0</v>
      </c>
      <c r="CD59" s="19">
        <v>0</v>
      </c>
      <c r="CE59" s="19">
        <v>0</v>
      </c>
      <c r="CF59" s="19">
        <v>0</v>
      </c>
      <c r="CG59" s="28">
        <f t="shared" si="12"/>
        <v>0</v>
      </c>
      <c r="CH59" s="29">
        <f t="shared" si="13"/>
        <v>0</v>
      </c>
      <c r="CI59" s="19">
        <v>0</v>
      </c>
      <c r="CJ59" s="19">
        <v>0</v>
      </c>
      <c r="CK59" s="19">
        <v>0</v>
      </c>
      <c r="CL59" s="19">
        <v>0</v>
      </c>
      <c r="CM59" s="19">
        <v>0</v>
      </c>
      <c r="CN59" s="19">
        <v>0</v>
      </c>
      <c r="CO59" s="19">
        <v>0</v>
      </c>
      <c r="CP59" s="19">
        <v>0</v>
      </c>
      <c r="CQ59" s="19">
        <v>0</v>
      </c>
      <c r="CR59" s="19">
        <v>0</v>
      </c>
      <c r="CS59" s="19">
        <v>0</v>
      </c>
      <c r="CT59" s="19">
        <v>0</v>
      </c>
      <c r="CU59" s="19">
        <v>0</v>
      </c>
      <c r="CV59" s="19">
        <v>0</v>
      </c>
      <c r="CW59" s="19">
        <v>0</v>
      </c>
      <c r="CX59" s="19">
        <v>0</v>
      </c>
      <c r="CY59" s="19">
        <v>0</v>
      </c>
      <c r="CZ59" s="19">
        <v>0</v>
      </c>
      <c r="DA59" s="19">
        <v>0</v>
      </c>
      <c r="DB59" s="19">
        <v>0</v>
      </c>
      <c r="DC59" s="19">
        <v>0</v>
      </c>
      <c r="DD59" s="19">
        <v>0</v>
      </c>
      <c r="DE59" s="19">
        <v>0</v>
      </c>
      <c r="DF59" s="19">
        <v>0</v>
      </c>
      <c r="DG59" s="19">
        <v>1</v>
      </c>
      <c r="DH59" s="19">
        <v>0</v>
      </c>
      <c r="DI59" s="19">
        <v>0</v>
      </c>
      <c r="DJ59" s="19">
        <v>0</v>
      </c>
      <c r="DK59" s="19">
        <v>0</v>
      </c>
      <c r="DL59" s="19">
        <v>0</v>
      </c>
      <c r="DM59" s="19">
        <v>0</v>
      </c>
      <c r="DN59" s="19">
        <v>0</v>
      </c>
      <c r="DO59" s="19">
        <v>0</v>
      </c>
      <c r="DP59" s="19">
        <v>0</v>
      </c>
      <c r="DQ59" s="19">
        <v>0</v>
      </c>
      <c r="DR59" s="19">
        <v>0</v>
      </c>
      <c r="DS59" s="19">
        <v>0</v>
      </c>
      <c r="DT59" s="19">
        <v>0</v>
      </c>
      <c r="DU59" s="19">
        <v>0</v>
      </c>
      <c r="DV59" s="19">
        <v>0</v>
      </c>
      <c r="DW59" s="19">
        <v>0</v>
      </c>
      <c r="DX59" s="19">
        <v>0</v>
      </c>
      <c r="DY59" s="19">
        <v>0</v>
      </c>
      <c r="DZ59" s="19">
        <v>0</v>
      </c>
      <c r="EA59" s="19">
        <v>0</v>
      </c>
      <c r="EB59" s="19">
        <v>0</v>
      </c>
      <c r="EC59" s="19">
        <v>0</v>
      </c>
      <c r="ED59" s="19">
        <v>0</v>
      </c>
      <c r="EE59" s="19">
        <v>0</v>
      </c>
      <c r="EF59" s="19">
        <v>0</v>
      </c>
      <c r="EG59" s="19">
        <v>0</v>
      </c>
      <c r="EH59" s="19">
        <v>0</v>
      </c>
      <c r="EI59" s="19">
        <v>0</v>
      </c>
      <c r="EJ59" s="19">
        <v>0</v>
      </c>
      <c r="EK59" s="19">
        <v>0</v>
      </c>
      <c r="EL59" s="19">
        <v>0</v>
      </c>
      <c r="EM59" s="19">
        <v>0</v>
      </c>
      <c r="EN59" s="19">
        <v>0</v>
      </c>
      <c r="EO59" s="19">
        <v>0</v>
      </c>
      <c r="EP59" s="19">
        <v>0</v>
      </c>
      <c r="EQ59" s="19">
        <v>0</v>
      </c>
      <c r="ER59" s="19">
        <v>0</v>
      </c>
      <c r="ES59" s="29">
        <f t="shared" si="7"/>
        <v>0</v>
      </c>
      <c r="ET59" s="29">
        <f t="shared" si="8"/>
        <v>1</v>
      </c>
      <c r="EU59" s="26">
        <f t="shared" si="10"/>
        <v>1</v>
      </c>
      <c r="EV59" s="19">
        <v>0</v>
      </c>
      <c r="EW59" s="19">
        <v>0</v>
      </c>
      <c r="EX59" s="19">
        <v>0</v>
      </c>
      <c r="EY59" s="19">
        <v>0</v>
      </c>
      <c r="EZ59" s="19">
        <v>0</v>
      </c>
      <c r="FA59" s="19">
        <v>1</v>
      </c>
      <c r="FB59" s="19">
        <v>0</v>
      </c>
      <c r="FC59" s="19">
        <v>0</v>
      </c>
      <c r="FD59" s="19">
        <v>0</v>
      </c>
      <c r="FE59" s="19">
        <v>0</v>
      </c>
      <c r="FF59" s="19">
        <v>0</v>
      </c>
      <c r="FG59" s="19">
        <v>0</v>
      </c>
      <c r="FH59" s="19">
        <v>0</v>
      </c>
      <c r="FI59" s="19">
        <v>0</v>
      </c>
      <c r="FJ59" s="19">
        <v>0</v>
      </c>
      <c r="FK59" s="19">
        <v>0</v>
      </c>
      <c r="FL59" s="19">
        <v>0</v>
      </c>
      <c r="FM59" s="19">
        <v>0</v>
      </c>
      <c r="FN59" s="19">
        <v>0</v>
      </c>
      <c r="FO59" s="19">
        <v>0</v>
      </c>
      <c r="FP59" s="19">
        <v>0</v>
      </c>
      <c r="FQ59" s="19">
        <v>0</v>
      </c>
      <c r="FR59" s="19">
        <v>0</v>
      </c>
      <c r="FS59" s="19">
        <v>0</v>
      </c>
      <c r="FT59" s="19">
        <v>0</v>
      </c>
      <c r="FU59" s="19">
        <v>0</v>
      </c>
      <c r="FV59" s="19">
        <v>0</v>
      </c>
      <c r="FW59" s="19">
        <v>0</v>
      </c>
      <c r="FX59" s="19">
        <v>0</v>
      </c>
      <c r="FY59" s="19">
        <v>0</v>
      </c>
      <c r="FZ59" s="19">
        <v>0</v>
      </c>
      <c r="GA59" s="19">
        <v>0</v>
      </c>
      <c r="GB59" s="19">
        <v>0</v>
      </c>
      <c r="GC59" s="19">
        <v>0</v>
      </c>
      <c r="GD59" s="19">
        <v>0</v>
      </c>
      <c r="GE59" s="19">
        <v>0</v>
      </c>
      <c r="GF59" s="19">
        <v>0</v>
      </c>
      <c r="GG59" s="19">
        <v>0</v>
      </c>
      <c r="GH59" s="19">
        <v>0</v>
      </c>
      <c r="GI59" s="19">
        <v>0</v>
      </c>
      <c r="GJ59" s="19">
        <v>0</v>
      </c>
      <c r="GK59" s="19">
        <v>0</v>
      </c>
      <c r="GL59" s="19">
        <v>0</v>
      </c>
      <c r="GM59" s="19">
        <v>0</v>
      </c>
      <c r="GN59" s="19">
        <v>0</v>
      </c>
      <c r="GO59" s="19">
        <v>0</v>
      </c>
      <c r="GP59" s="19">
        <v>0</v>
      </c>
      <c r="GQ59" s="19">
        <v>0</v>
      </c>
      <c r="GR59" s="19">
        <v>0</v>
      </c>
      <c r="GS59" s="19">
        <v>0</v>
      </c>
      <c r="GT59" s="19">
        <v>0</v>
      </c>
      <c r="GU59" s="19">
        <v>0</v>
      </c>
      <c r="GV59" s="19">
        <v>0</v>
      </c>
      <c r="GW59" s="19">
        <v>0</v>
      </c>
      <c r="GX59" s="19">
        <v>14</v>
      </c>
      <c r="GY59" s="19">
        <v>0</v>
      </c>
      <c r="GZ59" s="19">
        <v>0</v>
      </c>
      <c r="HA59" s="19">
        <v>0</v>
      </c>
      <c r="HB59" s="19">
        <v>0</v>
      </c>
      <c r="HC59" s="19">
        <v>0</v>
      </c>
      <c r="HD59" s="19">
        <v>0</v>
      </c>
      <c r="HE59" s="19">
        <v>0</v>
      </c>
      <c r="HF59" s="19">
        <v>0</v>
      </c>
      <c r="HG59" s="19">
        <v>0</v>
      </c>
      <c r="HH59" s="19">
        <v>0</v>
      </c>
      <c r="HI59" s="19">
        <v>0</v>
      </c>
      <c r="HJ59" s="19">
        <v>0</v>
      </c>
      <c r="HK59" s="19">
        <v>0</v>
      </c>
      <c r="HL59" s="19">
        <v>0</v>
      </c>
      <c r="HM59" s="19">
        <v>0</v>
      </c>
      <c r="HN59" s="19">
        <v>0</v>
      </c>
      <c r="HO59" s="19">
        <v>0</v>
      </c>
      <c r="HP59" s="19">
        <v>0</v>
      </c>
      <c r="HQ59" s="19">
        <v>0</v>
      </c>
      <c r="HR59" s="19">
        <v>1</v>
      </c>
      <c r="HS59" s="19">
        <v>0</v>
      </c>
      <c r="HT59" s="19">
        <v>0</v>
      </c>
      <c r="HU59" s="19">
        <v>0</v>
      </c>
      <c r="HV59" s="19">
        <v>0</v>
      </c>
      <c r="HW59" s="19">
        <v>0</v>
      </c>
      <c r="HX59" s="30">
        <f t="shared" si="6"/>
        <v>16</v>
      </c>
      <c r="HY59" s="31"/>
      <c r="HZ59" s="32">
        <v>0</v>
      </c>
      <c r="IA59" s="32">
        <v>0</v>
      </c>
      <c r="IB59" s="34">
        <v>0</v>
      </c>
      <c r="IC59" s="32">
        <v>0</v>
      </c>
      <c r="ID59" s="34">
        <v>0</v>
      </c>
      <c r="IE59" s="34">
        <v>4</v>
      </c>
      <c r="IF59" s="34">
        <v>0</v>
      </c>
      <c r="IG59" s="206">
        <v>0</v>
      </c>
      <c r="IH59" s="206"/>
      <c r="II59" s="33">
        <f t="shared" si="14"/>
        <v>4</v>
      </c>
    </row>
    <row r="60" spans="1:243" ht="30" customHeight="1" x14ac:dyDescent="0.25">
      <c r="A60" s="17" t="s">
        <v>282</v>
      </c>
      <c r="B60" s="18" t="s">
        <v>275</v>
      </c>
      <c r="C60" s="18">
        <v>0</v>
      </c>
      <c r="D60" s="19">
        <v>0</v>
      </c>
      <c r="E60" s="36">
        <v>0</v>
      </c>
      <c r="F60" s="19">
        <v>0</v>
      </c>
      <c r="G60" s="18">
        <v>0</v>
      </c>
      <c r="H60" s="19">
        <v>1</v>
      </c>
      <c r="I60" s="36">
        <v>0</v>
      </c>
      <c r="J60" s="18">
        <v>0</v>
      </c>
      <c r="K60" s="20">
        <f t="shared" si="15"/>
        <v>0</v>
      </c>
      <c r="L60" s="20">
        <f t="shared" si="15"/>
        <v>1</v>
      </c>
      <c r="M60" s="21">
        <f t="shared" si="1"/>
        <v>1</v>
      </c>
      <c r="N60" s="36">
        <v>0</v>
      </c>
      <c r="O60" s="18">
        <v>0</v>
      </c>
      <c r="P60" s="36">
        <v>0</v>
      </c>
      <c r="Q60" s="18">
        <v>0</v>
      </c>
      <c r="R60" s="18">
        <v>0</v>
      </c>
      <c r="S60" s="23">
        <v>0</v>
      </c>
      <c r="T60" s="36">
        <v>0</v>
      </c>
      <c r="U60" s="18">
        <v>0</v>
      </c>
      <c r="V60" s="18">
        <v>0</v>
      </c>
      <c r="W60" s="18">
        <v>0</v>
      </c>
      <c r="X60" s="36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36">
        <v>0</v>
      </c>
      <c r="AE60" s="18">
        <v>0</v>
      </c>
      <c r="AF60" s="20">
        <f t="shared" si="16"/>
        <v>0</v>
      </c>
      <c r="AG60" s="20">
        <f t="shared" si="16"/>
        <v>0</v>
      </c>
      <c r="AH60" s="26">
        <f t="shared" si="3"/>
        <v>0</v>
      </c>
      <c r="AI60" s="27">
        <v>0</v>
      </c>
      <c r="AJ60" s="27">
        <v>0</v>
      </c>
      <c r="AK60" s="27">
        <v>0</v>
      </c>
      <c r="AL60" s="27">
        <v>0</v>
      </c>
      <c r="AM60" s="19">
        <v>0</v>
      </c>
      <c r="AN60" s="19">
        <v>0</v>
      </c>
      <c r="AO60" s="19">
        <v>0</v>
      </c>
      <c r="AP60" s="19">
        <v>0</v>
      </c>
      <c r="AQ60" s="19">
        <v>0</v>
      </c>
      <c r="AR60" s="19">
        <v>0</v>
      </c>
      <c r="AS60" s="19">
        <v>0</v>
      </c>
      <c r="AT60" s="19">
        <v>0</v>
      </c>
      <c r="AU60" s="19">
        <v>0</v>
      </c>
      <c r="AV60" s="19">
        <v>0</v>
      </c>
      <c r="AW60" s="19">
        <v>0</v>
      </c>
      <c r="AX60" s="19">
        <v>0</v>
      </c>
      <c r="AY60" s="19">
        <v>0</v>
      </c>
      <c r="AZ60" s="19">
        <v>0</v>
      </c>
      <c r="BA60" s="19">
        <v>0</v>
      </c>
      <c r="BB60" s="19">
        <v>0</v>
      </c>
      <c r="BC60" s="19">
        <v>0</v>
      </c>
      <c r="BD60" s="19">
        <v>0</v>
      </c>
      <c r="BE60" s="19">
        <v>0</v>
      </c>
      <c r="BF60" s="19">
        <v>0</v>
      </c>
      <c r="BG60" s="19">
        <v>0</v>
      </c>
      <c r="BH60" s="19">
        <v>0</v>
      </c>
      <c r="BI60" s="19">
        <v>0</v>
      </c>
      <c r="BJ60" s="19">
        <v>0</v>
      </c>
      <c r="BK60" s="19">
        <v>0</v>
      </c>
      <c r="BL60" s="19">
        <v>0</v>
      </c>
      <c r="BM60" s="19">
        <v>0</v>
      </c>
      <c r="BN60" s="19">
        <v>0</v>
      </c>
      <c r="BO60" s="19">
        <v>0</v>
      </c>
      <c r="BP60" s="19">
        <v>0</v>
      </c>
      <c r="BQ60" s="19">
        <v>0</v>
      </c>
      <c r="BR60" s="19">
        <v>0</v>
      </c>
      <c r="BS60" s="19">
        <v>0</v>
      </c>
      <c r="BT60" s="19">
        <v>0</v>
      </c>
      <c r="BU60" s="19">
        <v>0</v>
      </c>
      <c r="BV60" s="19">
        <v>0</v>
      </c>
      <c r="BW60" s="19">
        <v>0</v>
      </c>
      <c r="BX60" s="19">
        <v>0</v>
      </c>
      <c r="BY60" s="19">
        <v>0</v>
      </c>
      <c r="BZ60" s="19">
        <v>0</v>
      </c>
      <c r="CA60" s="19">
        <v>0</v>
      </c>
      <c r="CB60" s="19">
        <v>0</v>
      </c>
      <c r="CC60" s="19">
        <v>0</v>
      </c>
      <c r="CD60" s="19">
        <v>0</v>
      </c>
      <c r="CE60" s="19">
        <v>0</v>
      </c>
      <c r="CF60" s="19">
        <v>0</v>
      </c>
      <c r="CG60" s="28">
        <f t="shared" si="12"/>
        <v>0</v>
      </c>
      <c r="CH60" s="29">
        <f t="shared" si="13"/>
        <v>0</v>
      </c>
      <c r="CI60" s="19">
        <v>0</v>
      </c>
      <c r="CJ60" s="19">
        <v>0</v>
      </c>
      <c r="CK60" s="19">
        <v>0</v>
      </c>
      <c r="CL60" s="19">
        <v>0</v>
      </c>
      <c r="CM60" s="19">
        <v>0</v>
      </c>
      <c r="CN60" s="19">
        <v>0</v>
      </c>
      <c r="CO60" s="19">
        <v>0</v>
      </c>
      <c r="CP60" s="19">
        <v>0</v>
      </c>
      <c r="CQ60" s="19">
        <v>0</v>
      </c>
      <c r="CR60" s="19">
        <v>0</v>
      </c>
      <c r="CS60" s="19">
        <v>0</v>
      </c>
      <c r="CT60" s="19">
        <v>0</v>
      </c>
      <c r="CU60" s="19">
        <v>0</v>
      </c>
      <c r="CV60" s="19">
        <v>0</v>
      </c>
      <c r="CW60" s="19">
        <v>0</v>
      </c>
      <c r="CX60" s="19">
        <v>0</v>
      </c>
      <c r="CY60" s="19">
        <v>0</v>
      </c>
      <c r="CZ60" s="19">
        <v>0</v>
      </c>
      <c r="DA60" s="19">
        <v>0</v>
      </c>
      <c r="DB60" s="19">
        <v>0</v>
      </c>
      <c r="DC60" s="19">
        <v>0</v>
      </c>
      <c r="DD60" s="19">
        <v>0</v>
      </c>
      <c r="DE60" s="19">
        <v>0</v>
      </c>
      <c r="DF60" s="19">
        <v>0</v>
      </c>
      <c r="DG60" s="19">
        <v>0</v>
      </c>
      <c r="DH60" s="19">
        <v>0</v>
      </c>
      <c r="DI60" s="19">
        <v>0</v>
      </c>
      <c r="DJ60" s="19">
        <v>0</v>
      </c>
      <c r="DK60" s="19">
        <v>0</v>
      </c>
      <c r="DL60" s="19">
        <v>0</v>
      </c>
      <c r="DM60" s="19">
        <v>0</v>
      </c>
      <c r="DN60" s="19">
        <v>0</v>
      </c>
      <c r="DO60" s="19">
        <v>0</v>
      </c>
      <c r="DP60" s="19">
        <v>0</v>
      </c>
      <c r="DQ60" s="19">
        <v>0</v>
      </c>
      <c r="DR60" s="19">
        <v>0</v>
      </c>
      <c r="DS60" s="19">
        <v>0</v>
      </c>
      <c r="DT60" s="19">
        <v>0</v>
      </c>
      <c r="DU60" s="19">
        <v>0</v>
      </c>
      <c r="DV60" s="19">
        <v>0</v>
      </c>
      <c r="DW60" s="19">
        <v>0</v>
      </c>
      <c r="DX60" s="19">
        <v>0</v>
      </c>
      <c r="DY60" s="19">
        <v>0</v>
      </c>
      <c r="DZ60" s="19">
        <v>0</v>
      </c>
      <c r="EA60" s="19">
        <v>0</v>
      </c>
      <c r="EB60" s="19">
        <v>0</v>
      </c>
      <c r="EC60" s="19">
        <v>0</v>
      </c>
      <c r="ED60" s="19">
        <v>0</v>
      </c>
      <c r="EE60" s="19">
        <v>0</v>
      </c>
      <c r="EF60" s="19">
        <v>0</v>
      </c>
      <c r="EG60" s="27">
        <v>0</v>
      </c>
      <c r="EH60" s="19">
        <v>0</v>
      </c>
      <c r="EI60" s="19">
        <v>0</v>
      </c>
      <c r="EJ60" s="19">
        <v>0</v>
      </c>
      <c r="EK60" s="19">
        <v>0</v>
      </c>
      <c r="EL60" s="19">
        <v>0</v>
      </c>
      <c r="EM60" s="19">
        <v>0</v>
      </c>
      <c r="EN60" s="19">
        <v>0</v>
      </c>
      <c r="EO60" s="19">
        <v>0</v>
      </c>
      <c r="EP60" s="19">
        <v>0</v>
      </c>
      <c r="EQ60" s="19">
        <v>0</v>
      </c>
      <c r="ER60" s="19">
        <v>0</v>
      </c>
      <c r="ES60" s="29">
        <f t="shared" si="7"/>
        <v>0</v>
      </c>
      <c r="ET60" s="29">
        <f t="shared" si="8"/>
        <v>0</v>
      </c>
      <c r="EU60" s="26">
        <f t="shared" si="10"/>
        <v>0</v>
      </c>
      <c r="EV60" s="19">
        <v>0</v>
      </c>
      <c r="EW60" s="19">
        <v>0</v>
      </c>
      <c r="EX60" s="19">
        <v>0</v>
      </c>
      <c r="EY60" s="19">
        <v>0</v>
      </c>
      <c r="EZ60" s="19">
        <v>0</v>
      </c>
      <c r="FA60" s="19">
        <v>0</v>
      </c>
      <c r="FB60" s="19">
        <v>0</v>
      </c>
      <c r="FC60" s="19">
        <v>0</v>
      </c>
      <c r="FD60" s="19">
        <v>0</v>
      </c>
      <c r="FE60" s="19">
        <v>0</v>
      </c>
      <c r="FF60" s="19">
        <v>0</v>
      </c>
      <c r="FG60" s="19">
        <v>0</v>
      </c>
      <c r="FH60" s="19">
        <v>0</v>
      </c>
      <c r="FI60" s="19">
        <v>0</v>
      </c>
      <c r="FJ60" s="19">
        <v>0</v>
      </c>
      <c r="FK60" s="19">
        <v>0</v>
      </c>
      <c r="FL60" s="19">
        <v>0</v>
      </c>
      <c r="FM60" s="19">
        <v>0</v>
      </c>
      <c r="FN60" s="19">
        <v>0</v>
      </c>
      <c r="FO60" s="19">
        <v>0</v>
      </c>
      <c r="FP60" s="19">
        <v>0</v>
      </c>
      <c r="FQ60" s="19">
        <v>0</v>
      </c>
      <c r="FR60" s="19">
        <v>0</v>
      </c>
      <c r="FS60" s="19">
        <v>0</v>
      </c>
      <c r="FT60" s="19">
        <v>0</v>
      </c>
      <c r="FU60" s="19">
        <v>0</v>
      </c>
      <c r="FV60" s="19">
        <v>0</v>
      </c>
      <c r="FW60" s="19">
        <v>0</v>
      </c>
      <c r="FX60" s="19">
        <v>0</v>
      </c>
      <c r="FY60" s="19">
        <v>0</v>
      </c>
      <c r="FZ60" s="19">
        <v>0</v>
      </c>
      <c r="GA60" s="19">
        <v>0</v>
      </c>
      <c r="GB60" s="19">
        <v>0</v>
      </c>
      <c r="GC60" s="19">
        <v>0</v>
      </c>
      <c r="GD60" s="19">
        <v>0</v>
      </c>
      <c r="GE60" s="19">
        <v>0</v>
      </c>
      <c r="GF60" s="19">
        <v>0</v>
      </c>
      <c r="GG60" s="19">
        <v>0</v>
      </c>
      <c r="GH60" s="19">
        <v>0</v>
      </c>
      <c r="GI60" s="19">
        <v>0</v>
      </c>
      <c r="GJ60" s="19">
        <v>0</v>
      </c>
      <c r="GK60" s="19">
        <v>0</v>
      </c>
      <c r="GL60" s="19">
        <v>0</v>
      </c>
      <c r="GM60" s="19">
        <v>0</v>
      </c>
      <c r="GN60" s="19">
        <v>0</v>
      </c>
      <c r="GO60" s="19">
        <v>0</v>
      </c>
      <c r="GP60" s="19">
        <v>0</v>
      </c>
      <c r="GQ60" s="19">
        <v>0</v>
      </c>
      <c r="GR60" s="19">
        <v>0</v>
      </c>
      <c r="GS60" s="19">
        <v>0</v>
      </c>
      <c r="GT60" s="19">
        <v>0</v>
      </c>
      <c r="GU60" s="19">
        <v>0</v>
      </c>
      <c r="GV60" s="19">
        <v>0</v>
      </c>
      <c r="GW60" s="19">
        <v>0</v>
      </c>
      <c r="GX60" s="19">
        <v>0</v>
      </c>
      <c r="GY60" s="19">
        <v>0</v>
      </c>
      <c r="GZ60" s="19">
        <v>0</v>
      </c>
      <c r="HA60" s="19">
        <v>0</v>
      </c>
      <c r="HB60" s="19">
        <v>0</v>
      </c>
      <c r="HC60" s="19">
        <v>0</v>
      </c>
      <c r="HD60" s="19">
        <v>0</v>
      </c>
      <c r="HE60" s="19">
        <v>0</v>
      </c>
      <c r="HF60" s="19">
        <v>0</v>
      </c>
      <c r="HG60" s="19">
        <v>0</v>
      </c>
      <c r="HH60" s="19">
        <v>0</v>
      </c>
      <c r="HI60" s="19">
        <v>0</v>
      </c>
      <c r="HJ60" s="19">
        <v>0</v>
      </c>
      <c r="HK60" s="19">
        <v>0</v>
      </c>
      <c r="HL60" s="19">
        <v>0</v>
      </c>
      <c r="HM60" s="19">
        <v>0</v>
      </c>
      <c r="HN60" s="19">
        <v>0</v>
      </c>
      <c r="HO60" s="19">
        <v>0</v>
      </c>
      <c r="HP60" s="19">
        <v>0</v>
      </c>
      <c r="HQ60" s="19">
        <v>0</v>
      </c>
      <c r="HR60" s="19">
        <v>0</v>
      </c>
      <c r="HS60" s="19">
        <v>0</v>
      </c>
      <c r="HT60" s="19">
        <v>0</v>
      </c>
      <c r="HU60" s="19">
        <v>0</v>
      </c>
      <c r="HV60" s="19">
        <v>0</v>
      </c>
      <c r="HW60" s="19">
        <v>0</v>
      </c>
      <c r="HX60" s="30">
        <f t="shared" si="6"/>
        <v>0</v>
      </c>
      <c r="HY60" s="31"/>
      <c r="HZ60" s="32">
        <v>0</v>
      </c>
      <c r="IA60" s="32">
        <v>0</v>
      </c>
      <c r="IB60" s="34">
        <v>0</v>
      </c>
      <c r="IC60" s="32">
        <v>0</v>
      </c>
      <c r="ID60" s="34">
        <v>0</v>
      </c>
      <c r="IE60" s="34">
        <v>0</v>
      </c>
      <c r="IF60" s="34">
        <v>0</v>
      </c>
      <c r="IG60" s="206">
        <v>0</v>
      </c>
      <c r="IH60" s="206"/>
      <c r="II60" s="33">
        <f t="shared" si="14"/>
        <v>0</v>
      </c>
    </row>
    <row r="61" spans="1:243" ht="30" customHeight="1" x14ac:dyDescent="0.25">
      <c r="A61" s="40" t="s">
        <v>283</v>
      </c>
      <c r="B61" s="18" t="s">
        <v>275</v>
      </c>
      <c r="C61" s="36">
        <v>0</v>
      </c>
      <c r="D61" s="19">
        <v>0</v>
      </c>
      <c r="E61" s="36">
        <v>0</v>
      </c>
      <c r="F61" s="19">
        <v>0</v>
      </c>
      <c r="G61" s="18">
        <v>0</v>
      </c>
      <c r="H61" s="19">
        <v>0</v>
      </c>
      <c r="I61" s="36">
        <v>0</v>
      </c>
      <c r="J61" s="18">
        <v>0</v>
      </c>
      <c r="K61" s="20">
        <f t="shared" si="15"/>
        <v>0</v>
      </c>
      <c r="L61" s="20">
        <f t="shared" si="15"/>
        <v>0</v>
      </c>
      <c r="M61" s="21">
        <f t="shared" si="1"/>
        <v>0</v>
      </c>
      <c r="N61" s="36">
        <v>0</v>
      </c>
      <c r="O61" s="18">
        <v>0</v>
      </c>
      <c r="P61" s="36">
        <v>0</v>
      </c>
      <c r="Q61" s="18">
        <v>0</v>
      </c>
      <c r="R61" s="18">
        <v>0</v>
      </c>
      <c r="S61" s="23">
        <v>0</v>
      </c>
      <c r="T61" s="36">
        <v>0</v>
      </c>
      <c r="U61" s="18">
        <v>0</v>
      </c>
      <c r="V61" s="18">
        <v>0</v>
      </c>
      <c r="W61" s="18">
        <v>0</v>
      </c>
      <c r="X61" s="36">
        <v>0</v>
      </c>
      <c r="Y61" s="18">
        <v>0</v>
      </c>
      <c r="Z61" s="18">
        <v>0</v>
      </c>
      <c r="AA61" s="18">
        <v>0</v>
      </c>
      <c r="AB61" s="18">
        <v>0</v>
      </c>
      <c r="AC61" s="18">
        <v>0</v>
      </c>
      <c r="AD61" s="36">
        <v>0</v>
      </c>
      <c r="AE61" s="18">
        <v>0</v>
      </c>
      <c r="AF61" s="20">
        <f t="shared" si="16"/>
        <v>0</v>
      </c>
      <c r="AG61" s="20">
        <f t="shared" si="16"/>
        <v>0</v>
      </c>
      <c r="AH61" s="26">
        <f t="shared" ref="AH61:AH66" si="17">+SUM(AF61:AG61)</f>
        <v>0</v>
      </c>
      <c r="AI61" s="27">
        <v>0</v>
      </c>
      <c r="AJ61" s="27">
        <v>0</v>
      </c>
      <c r="AK61" s="27">
        <v>0</v>
      </c>
      <c r="AL61" s="27">
        <v>0</v>
      </c>
      <c r="AM61" s="19">
        <v>0</v>
      </c>
      <c r="AN61" s="19">
        <v>0</v>
      </c>
      <c r="AO61" s="19">
        <v>0</v>
      </c>
      <c r="AP61" s="19">
        <v>0</v>
      </c>
      <c r="AQ61" s="19">
        <v>0</v>
      </c>
      <c r="AR61" s="19">
        <v>0</v>
      </c>
      <c r="AS61" s="19">
        <v>0</v>
      </c>
      <c r="AT61" s="19">
        <v>0</v>
      </c>
      <c r="AU61" s="19">
        <v>0</v>
      </c>
      <c r="AV61" s="19">
        <v>0</v>
      </c>
      <c r="AW61" s="19">
        <v>0</v>
      </c>
      <c r="AX61" s="19">
        <v>0</v>
      </c>
      <c r="AY61" s="19">
        <v>0</v>
      </c>
      <c r="AZ61" s="19">
        <v>0</v>
      </c>
      <c r="BA61" s="19">
        <v>0</v>
      </c>
      <c r="BB61" s="19">
        <v>0</v>
      </c>
      <c r="BC61" s="19">
        <v>0</v>
      </c>
      <c r="BD61" s="19">
        <v>0</v>
      </c>
      <c r="BE61" s="19">
        <v>0</v>
      </c>
      <c r="BF61" s="19">
        <v>0</v>
      </c>
      <c r="BG61" s="19">
        <v>0</v>
      </c>
      <c r="BH61" s="19">
        <v>0</v>
      </c>
      <c r="BI61" s="19">
        <v>0</v>
      </c>
      <c r="BJ61" s="19">
        <v>0</v>
      </c>
      <c r="BK61" s="19">
        <v>0</v>
      </c>
      <c r="BL61" s="19">
        <v>0</v>
      </c>
      <c r="BM61" s="19">
        <v>0</v>
      </c>
      <c r="BN61" s="19">
        <v>0</v>
      </c>
      <c r="BO61" s="19">
        <v>0</v>
      </c>
      <c r="BP61" s="19">
        <v>0</v>
      </c>
      <c r="BQ61" s="19">
        <v>0</v>
      </c>
      <c r="BR61" s="19">
        <v>0</v>
      </c>
      <c r="BS61" s="19">
        <v>0</v>
      </c>
      <c r="BT61" s="19">
        <v>0</v>
      </c>
      <c r="BU61" s="19">
        <v>0</v>
      </c>
      <c r="BV61" s="19">
        <v>0</v>
      </c>
      <c r="BW61" s="19">
        <v>0</v>
      </c>
      <c r="BX61" s="19">
        <v>0</v>
      </c>
      <c r="BY61" s="19">
        <v>0</v>
      </c>
      <c r="BZ61" s="19">
        <v>0</v>
      </c>
      <c r="CA61" s="19">
        <v>0</v>
      </c>
      <c r="CB61" s="19">
        <v>0</v>
      </c>
      <c r="CC61" s="19">
        <v>0</v>
      </c>
      <c r="CD61" s="19">
        <v>0</v>
      </c>
      <c r="CE61" s="19">
        <v>0</v>
      </c>
      <c r="CF61" s="19">
        <v>0</v>
      </c>
      <c r="CG61" s="28">
        <f t="shared" si="12"/>
        <v>0</v>
      </c>
      <c r="CH61" s="29">
        <f t="shared" si="13"/>
        <v>0</v>
      </c>
      <c r="CI61" s="19">
        <v>0</v>
      </c>
      <c r="CJ61" s="19">
        <v>0</v>
      </c>
      <c r="CK61" s="19">
        <v>0</v>
      </c>
      <c r="CL61" s="19">
        <v>0</v>
      </c>
      <c r="CM61" s="19">
        <v>0</v>
      </c>
      <c r="CN61" s="19">
        <v>0</v>
      </c>
      <c r="CO61" s="19">
        <v>0</v>
      </c>
      <c r="CP61" s="19">
        <v>0</v>
      </c>
      <c r="CQ61" s="19">
        <v>0</v>
      </c>
      <c r="CR61" s="19">
        <v>0</v>
      </c>
      <c r="CS61" s="19">
        <v>0</v>
      </c>
      <c r="CT61" s="19">
        <v>0</v>
      </c>
      <c r="CU61" s="19">
        <v>0</v>
      </c>
      <c r="CV61" s="19">
        <v>0</v>
      </c>
      <c r="CW61" s="19">
        <v>0</v>
      </c>
      <c r="CX61" s="27">
        <v>0</v>
      </c>
      <c r="CY61" s="19">
        <v>0</v>
      </c>
      <c r="CZ61" s="19">
        <v>0</v>
      </c>
      <c r="DA61" s="19">
        <v>0</v>
      </c>
      <c r="DB61" s="19">
        <v>0</v>
      </c>
      <c r="DC61" s="19">
        <v>0</v>
      </c>
      <c r="DD61" s="19">
        <v>0</v>
      </c>
      <c r="DE61" s="19">
        <v>0</v>
      </c>
      <c r="DF61" s="19">
        <v>0</v>
      </c>
      <c r="DG61" s="19">
        <v>0</v>
      </c>
      <c r="DH61" s="19">
        <v>0</v>
      </c>
      <c r="DI61" s="19">
        <v>0</v>
      </c>
      <c r="DJ61" s="19">
        <v>0</v>
      </c>
      <c r="DK61" s="19">
        <v>0</v>
      </c>
      <c r="DL61" s="19">
        <v>0</v>
      </c>
      <c r="DM61" s="19">
        <v>0</v>
      </c>
      <c r="DN61" s="19">
        <v>0</v>
      </c>
      <c r="DO61" s="19">
        <v>0</v>
      </c>
      <c r="DP61" s="19">
        <v>0</v>
      </c>
      <c r="DQ61" s="19">
        <v>0</v>
      </c>
      <c r="DR61" s="19">
        <v>0</v>
      </c>
      <c r="DS61" s="19">
        <v>0</v>
      </c>
      <c r="DT61" s="19">
        <v>0</v>
      </c>
      <c r="DU61" s="19">
        <v>0</v>
      </c>
      <c r="DV61" s="19">
        <v>0</v>
      </c>
      <c r="DW61" s="19">
        <v>0</v>
      </c>
      <c r="DX61" s="19">
        <v>0</v>
      </c>
      <c r="DY61" s="19">
        <v>0</v>
      </c>
      <c r="DZ61" s="19">
        <v>0</v>
      </c>
      <c r="EA61" s="19">
        <v>0</v>
      </c>
      <c r="EB61" s="19">
        <v>0</v>
      </c>
      <c r="EC61" s="19">
        <v>0</v>
      </c>
      <c r="ED61" s="19">
        <v>0</v>
      </c>
      <c r="EE61" s="27">
        <v>0</v>
      </c>
      <c r="EF61" s="19">
        <v>0</v>
      </c>
      <c r="EG61" s="19">
        <v>0</v>
      </c>
      <c r="EH61" s="19">
        <v>0</v>
      </c>
      <c r="EI61" s="19">
        <v>0</v>
      </c>
      <c r="EJ61" s="19">
        <v>0</v>
      </c>
      <c r="EK61" s="19">
        <v>0</v>
      </c>
      <c r="EL61" s="19">
        <v>0</v>
      </c>
      <c r="EM61" s="19">
        <v>0</v>
      </c>
      <c r="EN61" s="19">
        <v>0</v>
      </c>
      <c r="EO61" s="19">
        <v>0</v>
      </c>
      <c r="EP61" s="19">
        <v>0</v>
      </c>
      <c r="EQ61" s="19">
        <v>0</v>
      </c>
      <c r="ER61" s="19">
        <v>0</v>
      </c>
      <c r="ES61" s="29">
        <f t="shared" si="7"/>
        <v>0</v>
      </c>
      <c r="ET61" s="29">
        <f t="shared" si="8"/>
        <v>0</v>
      </c>
      <c r="EU61" s="26">
        <f t="shared" ref="EU61:EU66" si="18">+SUM(ES61:ET61)</f>
        <v>0</v>
      </c>
      <c r="EV61" s="19">
        <v>0</v>
      </c>
      <c r="EW61" s="19">
        <v>0</v>
      </c>
      <c r="EX61" s="19">
        <v>0</v>
      </c>
      <c r="EY61" s="19">
        <v>0</v>
      </c>
      <c r="EZ61" s="19">
        <v>0</v>
      </c>
      <c r="FA61" s="19">
        <v>0</v>
      </c>
      <c r="FB61" s="19">
        <v>0</v>
      </c>
      <c r="FC61" s="19">
        <v>0</v>
      </c>
      <c r="FD61" s="19">
        <v>0</v>
      </c>
      <c r="FE61" s="19">
        <v>0</v>
      </c>
      <c r="FF61" s="19">
        <v>0</v>
      </c>
      <c r="FG61" s="19">
        <v>0</v>
      </c>
      <c r="FH61" s="19">
        <v>0</v>
      </c>
      <c r="FI61" s="19">
        <v>0</v>
      </c>
      <c r="FJ61" s="19">
        <v>0</v>
      </c>
      <c r="FK61" s="19">
        <v>0</v>
      </c>
      <c r="FL61" s="19">
        <v>0</v>
      </c>
      <c r="FM61" s="19">
        <v>0</v>
      </c>
      <c r="FN61" s="19">
        <v>0</v>
      </c>
      <c r="FO61" s="19">
        <v>0</v>
      </c>
      <c r="FP61" s="19">
        <v>0</v>
      </c>
      <c r="FQ61" s="19">
        <v>0</v>
      </c>
      <c r="FR61" s="19">
        <v>0</v>
      </c>
      <c r="FS61" s="19">
        <v>0</v>
      </c>
      <c r="FT61" s="19">
        <v>0</v>
      </c>
      <c r="FU61" s="19">
        <v>0</v>
      </c>
      <c r="FV61" s="19">
        <v>0</v>
      </c>
      <c r="FW61" s="19">
        <v>0</v>
      </c>
      <c r="FX61" s="19">
        <v>0</v>
      </c>
      <c r="FY61" s="19">
        <v>0</v>
      </c>
      <c r="FZ61" s="19">
        <v>0</v>
      </c>
      <c r="GA61" s="19">
        <v>0</v>
      </c>
      <c r="GB61" s="19">
        <v>0</v>
      </c>
      <c r="GC61" s="19">
        <v>0</v>
      </c>
      <c r="GD61" s="19">
        <v>0</v>
      </c>
      <c r="GE61" s="19">
        <v>0</v>
      </c>
      <c r="GF61" s="19">
        <v>0</v>
      </c>
      <c r="GG61" s="19">
        <v>0</v>
      </c>
      <c r="GH61" s="19">
        <v>0</v>
      </c>
      <c r="GI61" s="19">
        <v>0</v>
      </c>
      <c r="GJ61" s="19">
        <v>0</v>
      </c>
      <c r="GK61" s="19">
        <v>0</v>
      </c>
      <c r="GL61" s="19">
        <v>0</v>
      </c>
      <c r="GM61" s="19">
        <v>0</v>
      </c>
      <c r="GN61" s="19">
        <v>0</v>
      </c>
      <c r="GO61" s="19">
        <v>0</v>
      </c>
      <c r="GP61" s="19">
        <v>0</v>
      </c>
      <c r="GQ61" s="19">
        <v>0</v>
      </c>
      <c r="GR61" s="19">
        <v>0</v>
      </c>
      <c r="GS61" s="19">
        <v>0</v>
      </c>
      <c r="GT61" s="19">
        <v>0</v>
      </c>
      <c r="GU61" s="19">
        <v>0</v>
      </c>
      <c r="GV61" s="19">
        <v>0</v>
      </c>
      <c r="GW61" s="19">
        <v>0</v>
      </c>
      <c r="GX61" s="19">
        <v>0</v>
      </c>
      <c r="GY61" s="19">
        <v>0</v>
      </c>
      <c r="GZ61" s="19">
        <v>0</v>
      </c>
      <c r="HA61" s="19">
        <v>0</v>
      </c>
      <c r="HB61" s="19">
        <v>0</v>
      </c>
      <c r="HC61" s="19">
        <v>0</v>
      </c>
      <c r="HD61" s="19">
        <v>0</v>
      </c>
      <c r="HE61" s="19">
        <v>0</v>
      </c>
      <c r="HF61" s="19">
        <v>0</v>
      </c>
      <c r="HG61" s="19">
        <v>0</v>
      </c>
      <c r="HH61" s="19">
        <v>0</v>
      </c>
      <c r="HI61" s="19">
        <v>0</v>
      </c>
      <c r="HJ61" s="19">
        <v>0</v>
      </c>
      <c r="HK61" s="19">
        <v>0</v>
      </c>
      <c r="HL61" s="19">
        <v>0</v>
      </c>
      <c r="HM61" s="19">
        <v>0</v>
      </c>
      <c r="HN61" s="19">
        <v>0</v>
      </c>
      <c r="HO61" s="19">
        <v>0</v>
      </c>
      <c r="HP61" s="19">
        <v>0</v>
      </c>
      <c r="HQ61" s="19">
        <v>0</v>
      </c>
      <c r="HR61" s="19">
        <v>0</v>
      </c>
      <c r="HS61" s="19">
        <v>0</v>
      </c>
      <c r="HT61" s="19">
        <v>0</v>
      </c>
      <c r="HU61" s="19">
        <v>0</v>
      </c>
      <c r="HV61" s="19">
        <v>0</v>
      </c>
      <c r="HW61" s="19">
        <v>0</v>
      </c>
      <c r="HX61" s="30">
        <f t="shared" si="6"/>
        <v>0</v>
      </c>
      <c r="HY61" s="31"/>
      <c r="HZ61" s="32">
        <v>0</v>
      </c>
      <c r="IA61" s="32">
        <v>0</v>
      </c>
      <c r="IB61" s="34">
        <v>0</v>
      </c>
      <c r="IC61" s="32">
        <v>0</v>
      </c>
      <c r="ID61" s="34">
        <v>0</v>
      </c>
      <c r="IE61" s="34">
        <v>0</v>
      </c>
      <c r="IF61" s="34">
        <v>0</v>
      </c>
      <c r="IG61" s="206">
        <v>0</v>
      </c>
      <c r="IH61" s="206"/>
      <c r="II61" s="33">
        <f t="shared" si="14"/>
        <v>0</v>
      </c>
    </row>
    <row r="62" spans="1:243" ht="30" customHeight="1" x14ac:dyDescent="0.25">
      <c r="A62" s="35" t="s">
        <v>284</v>
      </c>
      <c r="B62" s="18" t="s">
        <v>275</v>
      </c>
      <c r="C62" s="36">
        <v>0</v>
      </c>
      <c r="D62" s="19">
        <v>0</v>
      </c>
      <c r="E62" s="36">
        <v>0</v>
      </c>
      <c r="F62" s="19">
        <v>0</v>
      </c>
      <c r="G62" s="18">
        <v>0</v>
      </c>
      <c r="H62" s="19">
        <v>0</v>
      </c>
      <c r="I62" s="36">
        <v>0</v>
      </c>
      <c r="J62" s="18">
        <v>0</v>
      </c>
      <c r="K62" s="20">
        <f t="shared" si="15"/>
        <v>0</v>
      </c>
      <c r="L62" s="20">
        <f t="shared" si="15"/>
        <v>0</v>
      </c>
      <c r="M62" s="21">
        <f t="shared" si="1"/>
        <v>0</v>
      </c>
      <c r="N62" s="36">
        <v>0</v>
      </c>
      <c r="O62" s="18">
        <v>0</v>
      </c>
      <c r="P62" s="36">
        <v>0</v>
      </c>
      <c r="Q62" s="18">
        <v>0</v>
      </c>
      <c r="R62" s="18">
        <v>0</v>
      </c>
      <c r="S62" s="23">
        <v>0</v>
      </c>
      <c r="T62" s="36">
        <v>0</v>
      </c>
      <c r="U62" s="18">
        <v>0</v>
      </c>
      <c r="V62" s="18">
        <v>0</v>
      </c>
      <c r="W62" s="18">
        <v>0</v>
      </c>
      <c r="X62" s="36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36">
        <v>0</v>
      </c>
      <c r="AE62" s="18">
        <v>0</v>
      </c>
      <c r="AF62" s="20">
        <f t="shared" si="16"/>
        <v>0</v>
      </c>
      <c r="AG62" s="20">
        <f t="shared" si="16"/>
        <v>0</v>
      </c>
      <c r="AH62" s="26">
        <f t="shared" si="17"/>
        <v>0</v>
      </c>
      <c r="AI62" s="27">
        <v>0</v>
      </c>
      <c r="AJ62" s="27">
        <v>0</v>
      </c>
      <c r="AK62" s="27">
        <v>0</v>
      </c>
      <c r="AL62" s="27">
        <v>0</v>
      </c>
      <c r="AM62" s="19">
        <v>0</v>
      </c>
      <c r="AN62" s="19">
        <v>0</v>
      </c>
      <c r="AO62" s="19">
        <v>0</v>
      </c>
      <c r="AP62" s="19">
        <v>0</v>
      </c>
      <c r="AQ62" s="19">
        <v>0</v>
      </c>
      <c r="AR62" s="19">
        <v>0</v>
      </c>
      <c r="AS62" s="19">
        <v>0</v>
      </c>
      <c r="AT62" s="19">
        <v>0</v>
      </c>
      <c r="AU62" s="19">
        <v>0</v>
      </c>
      <c r="AV62" s="19">
        <v>0</v>
      </c>
      <c r="AW62" s="19">
        <v>0</v>
      </c>
      <c r="AX62" s="19">
        <v>0</v>
      </c>
      <c r="AY62" s="19">
        <v>0</v>
      </c>
      <c r="AZ62" s="19">
        <v>0</v>
      </c>
      <c r="BA62" s="19">
        <v>0</v>
      </c>
      <c r="BB62" s="19">
        <v>0</v>
      </c>
      <c r="BC62" s="19">
        <v>0</v>
      </c>
      <c r="BD62" s="19">
        <v>0</v>
      </c>
      <c r="BE62" s="19">
        <v>0</v>
      </c>
      <c r="BF62" s="19">
        <v>0</v>
      </c>
      <c r="BG62" s="19">
        <v>0</v>
      </c>
      <c r="BH62" s="19">
        <v>0</v>
      </c>
      <c r="BI62" s="19">
        <v>0</v>
      </c>
      <c r="BJ62" s="19">
        <v>0</v>
      </c>
      <c r="BK62" s="19">
        <v>0</v>
      </c>
      <c r="BL62" s="19">
        <v>0</v>
      </c>
      <c r="BM62" s="19">
        <v>0</v>
      </c>
      <c r="BN62" s="19">
        <v>0</v>
      </c>
      <c r="BO62" s="19">
        <v>0</v>
      </c>
      <c r="BP62" s="19">
        <v>0</v>
      </c>
      <c r="BQ62" s="19">
        <v>0</v>
      </c>
      <c r="BR62" s="19">
        <v>0</v>
      </c>
      <c r="BS62" s="19">
        <v>0</v>
      </c>
      <c r="BT62" s="19">
        <v>0</v>
      </c>
      <c r="BU62" s="19">
        <v>0</v>
      </c>
      <c r="BV62" s="19">
        <v>0</v>
      </c>
      <c r="BW62" s="19">
        <v>0</v>
      </c>
      <c r="BX62" s="19">
        <v>0</v>
      </c>
      <c r="BY62" s="19">
        <v>0</v>
      </c>
      <c r="BZ62" s="19">
        <v>0</v>
      </c>
      <c r="CA62" s="19">
        <v>0</v>
      </c>
      <c r="CB62" s="19">
        <v>0</v>
      </c>
      <c r="CC62" s="19">
        <v>0</v>
      </c>
      <c r="CD62" s="19">
        <v>0</v>
      </c>
      <c r="CE62" s="19">
        <v>0</v>
      </c>
      <c r="CF62" s="19">
        <v>0</v>
      </c>
      <c r="CG62" s="28">
        <f t="shared" si="12"/>
        <v>0</v>
      </c>
      <c r="CH62" s="29">
        <f t="shared" si="13"/>
        <v>0</v>
      </c>
      <c r="CI62" s="19">
        <v>0</v>
      </c>
      <c r="CJ62" s="19">
        <v>0</v>
      </c>
      <c r="CK62" s="19">
        <v>0</v>
      </c>
      <c r="CL62" s="19">
        <v>0</v>
      </c>
      <c r="CM62" s="27">
        <v>0</v>
      </c>
      <c r="CN62" s="19">
        <v>0</v>
      </c>
      <c r="CO62" s="27">
        <v>0</v>
      </c>
      <c r="CP62" s="19">
        <v>0</v>
      </c>
      <c r="CQ62" s="19">
        <v>0</v>
      </c>
      <c r="CR62" s="19">
        <v>0</v>
      </c>
      <c r="CS62" s="19">
        <v>0</v>
      </c>
      <c r="CT62" s="27">
        <v>0</v>
      </c>
      <c r="CU62" s="19">
        <v>0</v>
      </c>
      <c r="CV62" s="19">
        <v>0</v>
      </c>
      <c r="CW62" s="19">
        <v>0</v>
      </c>
      <c r="CX62" s="27">
        <v>0</v>
      </c>
      <c r="CY62" s="19">
        <v>0</v>
      </c>
      <c r="CZ62" s="27">
        <v>0</v>
      </c>
      <c r="DA62" s="19">
        <v>0</v>
      </c>
      <c r="DB62" s="19">
        <v>0</v>
      </c>
      <c r="DC62" s="27">
        <v>0</v>
      </c>
      <c r="DD62" s="19">
        <v>0</v>
      </c>
      <c r="DE62" s="27">
        <v>0</v>
      </c>
      <c r="DF62" s="19">
        <v>0</v>
      </c>
      <c r="DG62" s="19">
        <v>0</v>
      </c>
      <c r="DH62" s="27">
        <v>0</v>
      </c>
      <c r="DI62" s="19">
        <v>0</v>
      </c>
      <c r="DJ62" s="19">
        <v>0</v>
      </c>
      <c r="DK62" s="19">
        <v>0</v>
      </c>
      <c r="DL62" s="19">
        <v>0</v>
      </c>
      <c r="DM62" s="19">
        <v>0</v>
      </c>
      <c r="DN62" s="19">
        <v>0</v>
      </c>
      <c r="DO62" s="19">
        <v>0</v>
      </c>
      <c r="DP62" s="19">
        <v>0</v>
      </c>
      <c r="DQ62" s="19">
        <v>0</v>
      </c>
      <c r="DR62" s="27">
        <v>0</v>
      </c>
      <c r="DS62" s="19">
        <v>0</v>
      </c>
      <c r="DT62" s="19">
        <v>0</v>
      </c>
      <c r="DU62" s="27">
        <v>0</v>
      </c>
      <c r="DV62" s="19">
        <v>0</v>
      </c>
      <c r="DW62" s="27">
        <v>0</v>
      </c>
      <c r="DX62" s="19">
        <v>0</v>
      </c>
      <c r="DY62" s="27">
        <v>0</v>
      </c>
      <c r="DZ62" s="19">
        <v>0</v>
      </c>
      <c r="EA62" s="19">
        <v>0</v>
      </c>
      <c r="EB62" s="19">
        <v>0</v>
      </c>
      <c r="EC62" s="27">
        <v>0</v>
      </c>
      <c r="ED62" s="19">
        <v>0</v>
      </c>
      <c r="EE62" s="27">
        <v>0</v>
      </c>
      <c r="EF62" s="19">
        <v>0</v>
      </c>
      <c r="EG62" s="27">
        <v>0</v>
      </c>
      <c r="EH62" s="19">
        <v>0</v>
      </c>
      <c r="EI62" s="19">
        <v>0</v>
      </c>
      <c r="EJ62" s="19">
        <v>0</v>
      </c>
      <c r="EK62" s="19">
        <v>0</v>
      </c>
      <c r="EL62" s="19">
        <v>0</v>
      </c>
      <c r="EM62" s="27">
        <v>0</v>
      </c>
      <c r="EN62" s="27">
        <v>0</v>
      </c>
      <c r="EO62" s="19">
        <v>0</v>
      </c>
      <c r="EP62" s="19">
        <v>0</v>
      </c>
      <c r="EQ62" s="19">
        <v>0</v>
      </c>
      <c r="ER62" s="19">
        <v>0</v>
      </c>
      <c r="ES62" s="29">
        <f t="shared" si="7"/>
        <v>0</v>
      </c>
      <c r="ET62" s="29">
        <f t="shared" si="8"/>
        <v>0</v>
      </c>
      <c r="EU62" s="26">
        <f t="shared" si="18"/>
        <v>0</v>
      </c>
      <c r="EV62" s="19">
        <v>0</v>
      </c>
      <c r="EW62" s="19">
        <v>0</v>
      </c>
      <c r="EX62" s="19">
        <v>0</v>
      </c>
      <c r="EY62" s="19">
        <v>0</v>
      </c>
      <c r="EZ62" s="19">
        <v>0</v>
      </c>
      <c r="FA62" s="19">
        <v>0</v>
      </c>
      <c r="FB62" s="19">
        <v>0</v>
      </c>
      <c r="FC62" s="19">
        <v>0</v>
      </c>
      <c r="FD62" s="19">
        <v>0</v>
      </c>
      <c r="FE62" s="19">
        <v>0</v>
      </c>
      <c r="FF62" s="19">
        <v>0</v>
      </c>
      <c r="FG62" s="19">
        <v>0</v>
      </c>
      <c r="FH62" s="19">
        <v>0</v>
      </c>
      <c r="FI62" s="19">
        <v>0</v>
      </c>
      <c r="FJ62" s="19">
        <v>0</v>
      </c>
      <c r="FK62" s="19">
        <v>0</v>
      </c>
      <c r="FL62" s="19">
        <v>0</v>
      </c>
      <c r="FM62" s="19">
        <v>0</v>
      </c>
      <c r="FN62" s="19">
        <v>0</v>
      </c>
      <c r="FO62" s="19">
        <v>1</v>
      </c>
      <c r="FP62" s="19">
        <v>22</v>
      </c>
      <c r="FQ62" s="19">
        <v>0</v>
      </c>
      <c r="FR62" s="19">
        <v>0</v>
      </c>
      <c r="FS62" s="19">
        <v>0</v>
      </c>
      <c r="FT62" s="19">
        <v>0</v>
      </c>
      <c r="FU62" s="19">
        <v>0</v>
      </c>
      <c r="FV62" s="19">
        <v>0</v>
      </c>
      <c r="FW62" s="19">
        <v>0</v>
      </c>
      <c r="FX62" s="19">
        <v>0</v>
      </c>
      <c r="FY62" s="19">
        <v>0</v>
      </c>
      <c r="FZ62" s="19">
        <v>0</v>
      </c>
      <c r="GA62" s="19">
        <v>0</v>
      </c>
      <c r="GB62" s="19">
        <v>0</v>
      </c>
      <c r="GC62" s="19">
        <v>0</v>
      </c>
      <c r="GD62" s="19">
        <v>0</v>
      </c>
      <c r="GE62" s="19">
        <v>0</v>
      </c>
      <c r="GF62" s="19">
        <v>0</v>
      </c>
      <c r="GG62" s="19">
        <v>0</v>
      </c>
      <c r="GH62" s="19">
        <v>0</v>
      </c>
      <c r="GI62" s="19">
        <v>0</v>
      </c>
      <c r="GJ62" s="19">
        <v>0</v>
      </c>
      <c r="GK62" s="19">
        <v>0</v>
      </c>
      <c r="GL62" s="19">
        <v>0</v>
      </c>
      <c r="GM62" s="19">
        <v>0</v>
      </c>
      <c r="GN62" s="19">
        <v>0</v>
      </c>
      <c r="GO62" s="19">
        <v>0</v>
      </c>
      <c r="GP62" s="19">
        <v>0</v>
      </c>
      <c r="GQ62" s="19">
        <v>0</v>
      </c>
      <c r="GR62" s="19">
        <v>0</v>
      </c>
      <c r="GS62" s="19">
        <v>0</v>
      </c>
      <c r="GT62" s="19">
        <v>0</v>
      </c>
      <c r="GU62" s="19">
        <v>0</v>
      </c>
      <c r="GV62" s="19">
        <v>0</v>
      </c>
      <c r="GW62" s="19">
        <v>0</v>
      </c>
      <c r="GX62" s="19">
        <v>0</v>
      </c>
      <c r="GY62" s="19">
        <v>0</v>
      </c>
      <c r="GZ62" s="19">
        <v>0</v>
      </c>
      <c r="HA62" s="19">
        <v>0</v>
      </c>
      <c r="HB62" s="19">
        <v>0</v>
      </c>
      <c r="HC62" s="19">
        <v>0</v>
      </c>
      <c r="HD62" s="19">
        <v>0</v>
      </c>
      <c r="HE62" s="19">
        <v>0</v>
      </c>
      <c r="HF62" s="19">
        <v>0</v>
      </c>
      <c r="HG62" s="19">
        <v>0</v>
      </c>
      <c r="HH62" s="19">
        <v>0</v>
      </c>
      <c r="HI62" s="19">
        <v>0</v>
      </c>
      <c r="HJ62" s="19">
        <v>0</v>
      </c>
      <c r="HK62" s="19">
        <v>0</v>
      </c>
      <c r="HL62" s="19">
        <v>0</v>
      </c>
      <c r="HM62" s="19">
        <v>0</v>
      </c>
      <c r="HN62" s="19">
        <v>0</v>
      </c>
      <c r="HO62" s="19">
        <v>0</v>
      </c>
      <c r="HP62" s="19">
        <v>0</v>
      </c>
      <c r="HQ62" s="19">
        <v>0</v>
      </c>
      <c r="HR62" s="19">
        <v>0</v>
      </c>
      <c r="HS62" s="19">
        <v>0</v>
      </c>
      <c r="HT62" s="19">
        <v>0</v>
      </c>
      <c r="HU62" s="19">
        <v>0</v>
      </c>
      <c r="HV62" s="19">
        <v>0</v>
      </c>
      <c r="HW62" s="19">
        <v>0</v>
      </c>
      <c r="HX62" s="30">
        <f t="shared" si="6"/>
        <v>23</v>
      </c>
      <c r="HY62" s="31"/>
      <c r="HZ62" s="32">
        <v>0</v>
      </c>
      <c r="IA62" s="32">
        <v>1</v>
      </c>
      <c r="IB62" s="34">
        <v>0</v>
      </c>
      <c r="IC62" s="32">
        <v>0</v>
      </c>
      <c r="ID62" s="34">
        <v>0</v>
      </c>
      <c r="IE62" s="34">
        <v>0</v>
      </c>
      <c r="IF62" s="34">
        <v>0</v>
      </c>
      <c r="IG62" s="206">
        <v>0</v>
      </c>
      <c r="IH62" s="206"/>
      <c r="II62" s="33">
        <f t="shared" si="14"/>
        <v>1</v>
      </c>
    </row>
    <row r="63" spans="1:243" ht="30" customHeight="1" x14ac:dyDescent="0.25">
      <c r="A63" s="40" t="s">
        <v>285</v>
      </c>
      <c r="B63" s="18" t="s">
        <v>275</v>
      </c>
      <c r="C63" s="36">
        <v>0</v>
      </c>
      <c r="D63" s="19">
        <v>0</v>
      </c>
      <c r="E63" s="36">
        <v>0</v>
      </c>
      <c r="F63" s="19">
        <v>0</v>
      </c>
      <c r="G63" s="18">
        <v>0</v>
      </c>
      <c r="H63" s="19">
        <v>0</v>
      </c>
      <c r="I63" s="36">
        <v>0</v>
      </c>
      <c r="J63" s="18">
        <v>0</v>
      </c>
      <c r="K63" s="20">
        <f t="shared" si="15"/>
        <v>0</v>
      </c>
      <c r="L63" s="20">
        <f t="shared" si="15"/>
        <v>0</v>
      </c>
      <c r="M63" s="21">
        <f t="shared" si="1"/>
        <v>0</v>
      </c>
      <c r="N63" s="36">
        <v>0</v>
      </c>
      <c r="O63" s="18">
        <v>0</v>
      </c>
      <c r="P63" s="36">
        <v>0</v>
      </c>
      <c r="Q63" s="18">
        <v>0</v>
      </c>
      <c r="R63" s="18">
        <v>0</v>
      </c>
      <c r="S63" s="23">
        <v>0</v>
      </c>
      <c r="T63" s="36">
        <v>0</v>
      </c>
      <c r="U63" s="18">
        <v>0</v>
      </c>
      <c r="V63" s="18">
        <v>0</v>
      </c>
      <c r="W63" s="18">
        <v>0</v>
      </c>
      <c r="X63" s="36">
        <v>0</v>
      </c>
      <c r="Y63" s="18">
        <v>0</v>
      </c>
      <c r="Z63" s="18">
        <v>0</v>
      </c>
      <c r="AA63" s="18">
        <v>0</v>
      </c>
      <c r="AB63" s="18">
        <v>0</v>
      </c>
      <c r="AC63" s="18">
        <v>0</v>
      </c>
      <c r="AD63" s="36">
        <v>0</v>
      </c>
      <c r="AE63" s="18">
        <v>0</v>
      </c>
      <c r="AF63" s="20">
        <f t="shared" si="16"/>
        <v>0</v>
      </c>
      <c r="AG63" s="20">
        <f t="shared" si="16"/>
        <v>0</v>
      </c>
      <c r="AH63" s="26">
        <f t="shared" si="17"/>
        <v>0</v>
      </c>
      <c r="AI63" s="27">
        <v>0</v>
      </c>
      <c r="AJ63" s="27">
        <v>0</v>
      </c>
      <c r="AK63" s="27">
        <v>0</v>
      </c>
      <c r="AL63" s="27">
        <v>0</v>
      </c>
      <c r="AM63" s="19">
        <v>0</v>
      </c>
      <c r="AN63" s="19">
        <v>0</v>
      </c>
      <c r="AO63" s="19">
        <v>0</v>
      </c>
      <c r="AP63" s="19">
        <v>0</v>
      </c>
      <c r="AQ63" s="19">
        <v>0</v>
      </c>
      <c r="AR63" s="19">
        <v>0</v>
      </c>
      <c r="AS63" s="19">
        <v>0</v>
      </c>
      <c r="AT63" s="19">
        <v>0</v>
      </c>
      <c r="AU63" s="19">
        <v>0</v>
      </c>
      <c r="AV63" s="19">
        <v>0</v>
      </c>
      <c r="AW63" s="19">
        <v>0</v>
      </c>
      <c r="AX63" s="19">
        <v>0</v>
      </c>
      <c r="AY63" s="19">
        <v>0</v>
      </c>
      <c r="AZ63" s="19">
        <v>0</v>
      </c>
      <c r="BA63" s="19">
        <v>0</v>
      </c>
      <c r="BB63" s="19">
        <v>0</v>
      </c>
      <c r="BC63" s="19">
        <v>0</v>
      </c>
      <c r="BD63" s="19">
        <v>0</v>
      </c>
      <c r="BE63" s="19">
        <v>0</v>
      </c>
      <c r="BF63" s="19">
        <v>0</v>
      </c>
      <c r="BG63" s="19">
        <v>0</v>
      </c>
      <c r="BH63" s="19">
        <v>0</v>
      </c>
      <c r="BI63" s="19">
        <v>0</v>
      </c>
      <c r="BJ63" s="19">
        <v>0</v>
      </c>
      <c r="BK63" s="19">
        <v>0</v>
      </c>
      <c r="BL63" s="19">
        <v>0</v>
      </c>
      <c r="BM63" s="19">
        <v>0</v>
      </c>
      <c r="BN63" s="19">
        <v>0</v>
      </c>
      <c r="BO63" s="19">
        <v>0</v>
      </c>
      <c r="BP63" s="19">
        <v>0</v>
      </c>
      <c r="BQ63" s="19">
        <v>0</v>
      </c>
      <c r="BR63" s="19">
        <v>0</v>
      </c>
      <c r="BS63" s="19">
        <v>0</v>
      </c>
      <c r="BT63" s="19">
        <v>0</v>
      </c>
      <c r="BU63" s="19">
        <v>0</v>
      </c>
      <c r="BV63" s="19">
        <v>0</v>
      </c>
      <c r="BW63" s="19">
        <v>0</v>
      </c>
      <c r="BX63" s="19">
        <v>0</v>
      </c>
      <c r="BY63" s="19">
        <v>0</v>
      </c>
      <c r="BZ63" s="19">
        <v>0</v>
      </c>
      <c r="CA63" s="19">
        <v>0</v>
      </c>
      <c r="CB63" s="19">
        <v>0</v>
      </c>
      <c r="CC63" s="19">
        <v>0</v>
      </c>
      <c r="CD63" s="19">
        <v>0</v>
      </c>
      <c r="CE63" s="19">
        <v>0</v>
      </c>
      <c r="CF63" s="19">
        <v>0</v>
      </c>
      <c r="CG63" s="28">
        <f t="shared" si="12"/>
        <v>0</v>
      </c>
      <c r="CH63" s="29">
        <f t="shared" si="13"/>
        <v>0</v>
      </c>
      <c r="CI63" s="19">
        <v>0</v>
      </c>
      <c r="CJ63" s="19">
        <v>0</v>
      </c>
      <c r="CK63" s="19">
        <v>0</v>
      </c>
      <c r="CL63" s="19">
        <v>0</v>
      </c>
      <c r="CM63" s="27">
        <v>0</v>
      </c>
      <c r="CN63" s="19">
        <v>0</v>
      </c>
      <c r="CO63" s="27">
        <v>0</v>
      </c>
      <c r="CP63" s="19">
        <v>0</v>
      </c>
      <c r="CQ63" s="19">
        <v>0</v>
      </c>
      <c r="CR63" s="19">
        <v>0</v>
      </c>
      <c r="CS63" s="19">
        <v>0</v>
      </c>
      <c r="CT63" s="27">
        <v>0</v>
      </c>
      <c r="CU63" s="19">
        <v>0</v>
      </c>
      <c r="CV63" s="19">
        <v>0</v>
      </c>
      <c r="CW63" s="19">
        <v>0</v>
      </c>
      <c r="CX63" s="27">
        <v>0</v>
      </c>
      <c r="CY63" s="19">
        <v>0</v>
      </c>
      <c r="CZ63" s="27">
        <v>0</v>
      </c>
      <c r="DA63" s="19">
        <v>0</v>
      </c>
      <c r="DB63" s="19">
        <v>0</v>
      </c>
      <c r="DC63" s="27">
        <v>0</v>
      </c>
      <c r="DD63" s="19">
        <v>0</v>
      </c>
      <c r="DE63" s="27">
        <v>0</v>
      </c>
      <c r="DF63" s="19">
        <v>0</v>
      </c>
      <c r="DG63" s="19">
        <v>0</v>
      </c>
      <c r="DH63" s="27">
        <v>0</v>
      </c>
      <c r="DI63" s="19">
        <v>0</v>
      </c>
      <c r="DJ63" s="19">
        <v>0</v>
      </c>
      <c r="DK63" s="19">
        <v>0</v>
      </c>
      <c r="DL63" s="19">
        <v>0</v>
      </c>
      <c r="DM63" s="19">
        <v>0</v>
      </c>
      <c r="DN63" s="19">
        <v>0</v>
      </c>
      <c r="DO63" s="19">
        <v>0</v>
      </c>
      <c r="DP63" s="19">
        <v>0</v>
      </c>
      <c r="DQ63" s="19">
        <v>0</v>
      </c>
      <c r="DR63" s="27">
        <v>0</v>
      </c>
      <c r="DS63" s="19">
        <v>0</v>
      </c>
      <c r="DT63" s="19">
        <v>0</v>
      </c>
      <c r="DU63" s="27">
        <v>0</v>
      </c>
      <c r="DV63" s="19">
        <v>0</v>
      </c>
      <c r="DW63" s="27">
        <v>0</v>
      </c>
      <c r="DX63" s="19">
        <v>0</v>
      </c>
      <c r="DY63" s="27">
        <v>0</v>
      </c>
      <c r="DZ63" s="19">
        <v>0</v>
      </c>
      <c r="EA63" s="19">
        <v>0</v>
      </c>
      <c r="EB63" s="19">
        <v>0</v>
      </c>
      <c r="EC63" s="27">
        <v>0</v>
      </c>
      <c r="ED63" s="19">
        <v>0</v>
      </c>
      <c r="EE63" s="27">
        <v>0</v>
      </c>
      <c r="EF63" s="19">
        <v>0</v>
      </c>
      <c r="EG63" s="27">
        <v>0</v>
      </c>
      <c r="EH63" s="19">
        <v>0</v>
      </c>
      <c r="EI63" s="19">
        <v>0</v>
      </c>
      <c r="EJ63" s="19">
        <v>0</v>
      </c>
      <c r="EK63" s="19">
        <v>0</v>
      </c>
      <c r="EL63" s="19">
        <v>0</v>
      </c>
      <c r="EM63" s="27">
        <v>0</v>
      </c>
      <c r="EN63" s="27">
        <v>0</v>
      </c>
      <c r="EO63" s="19">
        <v>0</v>
      </c>
      <c r="EP63" s="19">
        <v>0</v>
      </c>
      <c r="EQ63" s="19">
        <v>0</v>
      </c>
      <c r="ER63" s="19">
        <v>0</v>
      </c>
      <c r="ES63" s="29">
        <f t="shared" si="7"/>
        <v>0</v>
      </c>
      <c r="ET63" s="29">
        <f t="shared" si="8"/>
        <v>0</v>
      </c>
      <c r="EU63" s="26">
        <f t="shared" si="18"/>
        <v>0</v>
      </c>
      <c r="EV63" s="19">
        <v>0</v>
      </c>
      <c r="EW63" s="19">
        <v>0</v>
      </c>
      <c r="EX63" s="19">
        <v>0</v>
      </c>
      <c r="EY63" s="19">
        <v>0</v>
      </c>
      <c r="EZ63" s="19">
        <v>0</v>
      </c>
      <c r="FA63" s="19">
        <v>0</v>
      </c>
      <c r="FB63" s="19">
        <v>0</v>
      </c>
      <c r="FC63" s="19">
        <v>0</v>
      </c>
      <c r="FD63" s="19">
        <v>0</v>
      </c>
      <c r="FE63" s="19">
        <v>0</v>
      </c>
      <c r="FF63" s="19">
        <v>0</v>
      </c>
      <c r="FG63" s="19">
        <v>0</v>
      </c>
      <c r="FH63" s="19">
        <v>0</v>
      </c>
      <c r="FI63" s="19">
        <v>0</v>
      </c>
      <c r="FJ63" s="19">
        <v>0</v>
      </c>
      <c r="FK63" s="19">
        <v>0</v>
      </c>
      <c r="FL63" s="19">
        <v>0</v>
      </c>
      <c r="FM63" s="19">
        <v>0</v>
      </c>
      <c r="FN63" s="19">
        <v>0</v>
      </c>
      <c r="FO63" s="19">
        <v>3</v>
      </c>
      <c r="FP63" s="19">
        <v>0</v>
      </c>
      <c r="FQ63" s="19">
        <v>0</v>
      </c>
      <c r="FR63" s="19">
        <v>0</v>
      </c>
      <c r="FS63" s="19">
        <v>0</v>
      </c>
      <c r="FT63" s="19">
        <v>0</v>
      </c>
      <c r="FU63" s="19">
        <v>0</v>
      </c>
      <c r="FV63" s="19">
        <v>0</v>
      </c>
      <c r="FW63" s="19">
        <v>0</v>
      </c>
      <c r="FX63" s="19">
        <v>0</v>
      </c>
      <c r="FY63" s="19">
        <v>0</v>
      </c>
      <c r="FZ63" s="19">
        <v>0</v>
      </c>
      <c r="GA63" s="19">
        <v>0</v>
      </c>
      <c r="GB63" s="19">
        <v>0</v>
      </c>
      <c r="GC63" s="19">
        <v>0</v>
      </c>
      <c r="GD63" s="19">
        <v>0</v>
      </c>
      <c r="GE63" s="19">
        <v>0</v>
      </c>
      <c r="GF63" s="19">
        <v>0</v>
      </c>
      <c r="GG63" s="19">
        <v>0</v>
      </c>
      <c r="GH63" s="19">
        <v>0</v>
      </c>
      <c r="GI63" s="19">
        <v>0</v>
      </c>
      <c r="GJ63" s="19">
        <v>0</v>
      </c>
      <c r="GK63" s="19">
        <v>0</v>
      </c>
      <c r="GL63" s="19">
        <v>0</v>
      </c>
      <c r="GM63" s="19">
        <v>0</v>
      </c>
      <c r="GN63" s="19">
        <v>0</v>
      </c>
      <c r="GO63" s="19">
        <v>0</v>
      </c>
      <c r="GP63" s="19">
        <v>0</v>
      </c>
      <c r="GQ63" s="19">
        <v>0</v>
      </c>
      <c r="GR63" s="19">
        <v>0</v>
      </c>
      <c r="GS63" s="19">
        <v>0</v>
      </c>
      <c r="GT63" s="19">
        <v>0</v>
      </c>
      <c r="GU63" s="19">
        <v>0</v>
      </c>
      <c r="GV63" s="19">
        <v>0</v>
      </c>
      <c r="GW63" s="19">
        <v>0</v>
      </c>
      <c r="GX63" s="19">
        <v>0</v>
      </c>
      <c r="GY63" s="19">
        <v>0</v>
      </c>
      <c r="GZ63" s="19">
        <v>0</v>
      </c>
      <c r="HA63" s="19">
        <v>0</v>
      </c>
      <c r="HB63" s="19">
        <v>0</v>
      </c>
      <c r="HC63" s="19">
        <v>0</v>
      </c>
      <c r="HD63" s="19">
        <v>0</v>
      </c>
      <c r="HE63" s="19">
        <v>0</v>
      </c>
      <c r="HF63" s="19">
        <v>0</v>
      </c>
      <c r="HG63" s="19">
        <v>0</v>
      </c>
      <c r="HH63" s="19">
        <v>0</v>
      </c>
      <c r="HI63" s="19">
        <v>0</v>
      </c>
      <c r="HJ63" s="19">
        <v>0</v>
      </c>
      <c r="HK63" s="19">
        <v>0</v>
      </c>
      <c r="HL63" s="19">
        <v>0</v>
      </c>
      <c r="HM63" s="19">
        <v>0</v>
      </c>
      <c r="HN63" s="19">
        <v>0</v>
      </c>
      <c r="HO63" s="19">
        <v>0</v>
      </c>
      <c r="HP63" s="19">
        <v>0</v>
      </c>
      <c r="HQ63" s="19">
        <v>0</v>
      </c>
      <c r="HR63" s="19">
        <v>0</v>
      </c>
      <c r="HS63" s="19">
        <v>0</v>
      </c>
      <c r="HT63" s="19">
        <v>0</v>
      </c>
      <c r="HU63" s="19">
        <v>0</v>
      </c>
      <c r="HV63" s="19">
        <v>0</v>
      </c>
      <c r="HW63" s="19">
        <v>0</v>
      </c>
      <c r="HX63" s="30">
        <f t="shared" si="6"/>
        <v>3</v>
      </c>
      <c r="HY63" s="31"/>
      <c r="HZ63" s="32">
        <v>0</v>
      </c>
      <c r="IA63" s="32">
        <v>0</v>
      </c>
      <c r="IB63" s="34">
        <v>0</v>
      </c>
      <c r="IC63" s="32">
        <v>0</v>
      </c>
      <c r="ID63" s="34">
        <v>0</v>
      </c>
      <c r="IE63" s="34">
        <v>0</v>
      </c>
      <c r="IF63" s="34">
        <v>0</v>
      </c>
      <c r="IG63" s="206">
        <v>0</v>
      </c>
      <c r="IH63" s="206"/>
      <c r="II63" s="33">
        <f t="shared" si="14"/>
        <v>0</v>
      </c>
    </row>
    <row r="64" spans="1:243" ht="30" customHeight="1" x14ac:dyDescent="0.25">
      <c r="A64" s="35" t="s">
        <v>286</v>
      </c>
      <c r="B64" s="18" t="s">
        <v>275</v>
      </c>
      <c r="C64" s="36">
        <v>0</v>
      </c>
      <c r="D64" s="19">
        <v>0</v>
      </c>
      <c r="E64" s="36">
        <v>0</v>
      </c>
      <c r="F64" s="19">
        <v>0</v>
      </c>
      <c r="G64" s="18">
        <v>0</v>
      </c>
      <c r="H64" s="19">
        <v>0</v>
      </c>
      <c r="I64" s="36">
        <v>0</v>
      </c>
      <c r="J64" s="18">
        <v>0</v>
      </c>
      <c r="K64" s="20">
        <f t="shared" si="15"/>
        <v>0</v>
      </c>
      <c r="L64" s="20">
        <f t="shared" si="15"/>
        <v>0</v>
      </c>
      <c r="M64" s="21">
        <f t="shared" si="1"/>
        <v>0</v>
      </c>
      <c r="N64" s="36">
        <v>0</v>
      </c>
      <c r="O64" s="18">
        <v>0</v>
      </c>
      <c r="P64" s="36">
        <v>0</v>
      </c>
      <c r="Q64" s="18">
        <v>0</v>
      </c>
      <c r="R64" s="18">
        <v>0</v>
      </c>
      <c r="S64" s="23">
        <v>0</v>
      </c>
      <c r="T64" s="36">
        <v>0</v>
      </c>
      <c r="U64" s="18">
        <v>0</v>
      </c>
      <c r="V64" s="18">
        <v>0</v>
      </c>
      <c r="W64" s="18">
        <v>0</v>
      </c>
      <c r="X64" s="36">
        <v>0</v>
      </c>
      <c r="Y64" s="18">
        <v>0</v>
      </c>
      <c r="Z64" s="36">
        <v>1</v>
      </c>
      <c r="AA64" s="18">
        <v>0</v>
      </c>
      <c r="AB64" s="18">
        <v>0</v>
      </c>
      <c r="AC64" s="18">
        <v>0</v>
      </c>
      <c r="AD64" s="36">
        <v>0</v>
      </c>
      <c r="AE64" s="18">
        <v>0</v>
      </c>
      <c r="AF64" s="20">
        <f t="shared" si="16"/>
        <v>1</v>
      </c>
      <c r="AG64" s="20">
        <f t="shared" si="16"/>
        <v>0</v>
      </c>
      <c r="AH64" s="26">
        <f t="shared" si="17"/>
        <v>1</v>
      </c>
      <c r="AI64" s="27">
        <v>0</v>
      </c>
      <c r="AJ64" s="27">
        <v>0</v>
      </c>
      <c r="AK64" s="27">
        <v>0</v>
      </c>
      <c r="AL64" s="27">
        <v>0</v>
      </c>
      <c r="AM64" s="19">
        <v>0</v>
      </c>
      <c r="AN64" s="19">
        <v>0</v>
      </c>
      <c r="AO64" s="19">
        <v>0</v>
      </c>
      <c r="AP64" s="19">
        <v>0</v>
      </c>
      <c r="AQ64" s="19">
        <v>0</v>
      </c>
      <c r="AR64" s="19">
        <v>0</v>
      </c>
      <c r="AS64" s="19">
        <v>0</v>
      </c>
      <c r="AT64" s="19">
        <v>0</v>
      </c>
      <c r="AU64" s="19">
        <v>0</v>
      </c>
      <c r="AV64" s="19">
        <v>0</v>
      </c>
      <c r="AW64" s="19">
        <v>0</v>
      </c>
      <c r="AX64" s="19">
        <v>0</v>
      </c>
      <c r="AY64" s="19">
        <v>0</v>
      </c>
      <c r="AZ64" s="19">
        <v>0</v>
      </c>
      <c r="BA64" s="19">
        <v>0</v>
      </c>
      <c r="BB64" s="19">
        <v>0</v>
      </c>
      <c r="BC64" s="19">
        <v>0</v>
      </c>
      <c r="BD64" s="19">
        <v>0</v>
      </c>
      <c r="BE64" s="19">
        <v>0</v>
      </c>
      <c r="BF64" s="19">
        <v>0</v>
      </c>
      <c r="BG64" s="19">
        <v>0</v>
      </c>
      <c r="BH64" s="19">
        <v>0</v>
      </c>
      <c r="BI64" s="19">
        <v>0</v>
      </c>
      <c r="BJ64" s="19">
        <v>0</v>
      </c>
      <c r="BK64" s="19">
        <v>0</v>
      </c>
      <c r="BL64" s="19">
        <v>0</v>
      </c>
      <c r="BM64" s="19">
        <v>0</v>
      </c>
      <c r="BN64" s="19">
        <v>0</v>
      </c>
      <c r="BO64" s="19">
        <v>0</v>
      </c>
      <c r="BP64" s="19">
        <v>0</v>
      </c>
      <c r="BQ64" s="19">
        <v>0</v>
      </c>
      <c r="BR64" s="19">
        <v>0</v>
      </c>
      <c r="BS64" s="19">
        <v>0</v>
      </c>
      <c r="BT64" s="19">
        <v>0</v>
      </c>
      <c r="BU64" s="19">
        <v>0</v>
      </c>
      <c r="BV64" s="19">
        <v>0</v>
      </c>
      <c r="BW64" s="19">
        <v>0</v>
      </c>
      <c r="BX64" s="19">
        <v>0</v>
      </c>
      <c r="BY64" s="19">
        <v>0</v>
      </c>
      <c r="BZ64" s="19">
        <v>0</v>
      </c>
      <c r="CA64" s="19">
        <v>0</v>
      </c>
      <c r="CB64" s="19">
        <v>0</v>
      </c>
      <c r="CC64" s="19">
        <v>0</v>
      </c>
      <c r="CD64" s="19">
        <v>0</v>
      </c>
      <c r="CE64" s="19">
        <v>0</v>
      </c>
      <c r="CF64" s="19">
        <v>0</v>
      </c>
      <c r="CG64" s="28">
        <f t="shared" si="12"/>
        <v>0</v>
      </c>
      <c r="CH64" s="29">
        <f t="shared" si="13"/>
        <v>0</v>
      </c>
      <c r="CI64" s="19">
        <v>0</v>
      </c>
      <c r="CJ64" s="19">
        <v>0</v>
      </c>
      <c r="CK64" s="27">
        <v>0</v>
      </c>
      <c r="CL64" s="19">
        <v>0</v>
      </c>
      <c r="CM64" s="27">
        <v>0</v>
      </c>
      <c r="CN64" s="19">
        <v>0</v>
      </c>
      <c r="CO64" s="27">
        <v>0</v>
      </c>
      <c r="CP64" s="19">
        <v>0</v>
      </c>
      <c r="CQ64" s="27">
        <v>0</v>
      </c>
      <c r="CR64" s="19">
        <v>0</v>
      </c>
      <c r="CS64" s="19">
        <v>0</v>
      </c>
      <c r="CT64" s="27">
        <v>0</v>
      </c>
      <c r="CU64" s="19">
        <v>0</v>
      </c>
      <c r="CV64" s="19">
        <v>0</v>
      </c>
      <c r="CW64" s="19">
        <v>0</v>
      </c>
      <c r="CX64" s="27">
        <v>0</v>
      </c>
      <c r="CY64" s="19">
        <v>0</v>
      </c>
      <c r="CZ64" s="27">
        <v>0</v>
      </c>
      <c r="DA64" s="19">
        <v>0</v>
      </c>
      <c r="DB64" s="19">
        <v>0</v>
      </c>
      <c r="DC64" s="27">
        <v>0</v>
      </c>
      <c r="DD64" s="19">
        <v>0</v>
      </c>
      <c r="DE64" s="27">
        <v>0</v>
      </c>
      <c r="DF64" s="19">
        <v>5</v>
      </c>
      <c r="DG64" s="19">
        <v>0</v>
      </c>
      <c r="DH64" s="27">
        <v>0</v>
      </c>
      <c r="DI64" s="19">
        <v>0</v>
      </c>
      <c r="DJ64" s="19">
        <v>0</v>
      </c>
      <c r="DK64" s="19">
        <v>0</v>
      </c>
      <c r="DL64" s="19">
        <v>0</v>
      </c>
      <c r="DM64" s="19">
        <v>0</v>
      </c>
      <c r="DN64" s="19">
        <v>0</v>
      </c>
      <c r="DO64" s="19">
        <v>0</v>
      </c>
      <c r="DP64" s="19">
        <v>0</v>
      </c>
      <c r="DQ64" s="19">
        <v>0</v>
      </c>
      <c r="DR64" s="27">
        <v>0</v>
      </c>
      <c r="DS64" s="19">
        <v>0</v>
      </c>
      <c r="DT64" s="19">
        <v>0</v>
      </c>
      <c r="DU64" s="27">
        <v>0</v>
      </c>
      <c r="DV64" s="19">
        <v>0</v>
      </c>
      <c r="DW64" s="27">
        <v>1</v>
      </c>
      <c r="DX64" s="19">
        <v>0</v>
      </c>
      <c r="DY64" s="27">
        <v>5</v>
      </c>
      <c r="DZ64" s="19">
        <v>0</v>
      </c>
      <c r="EA64" s="19">
        <v>0</v>
      </c>
      <c r="EB64" s="19">
        <v>0</v>
      </c>
      <c r="EC64" s="27">
        <v>0</v>
      </c>
      <c r="ED64" s="19">
        <v>0</v>
      </c>
      <c r="EE64" s="27">
        <v>0</v>
      </c>
      <c r="EF64" s="19">
        <v>0</v>
      </c>
      <c r="EG64" s="27">
        <v>0</v>
      </c>
      <c r="EH64" s="19">
        <v>0</v>
      </c>
      <c r="EI64" s="19">
        <v>0</v>
      </c>
      <c r="EJ64" s="19">
        <v>0</v>
      </c>
      <c r="EK64" s="19">
        <v>0</v>
      </c>
      <c r="EL64" s="19">
        <v>0</v>
      </c>
      <c r="EM64" s="27">
        <v>0</v>
      </c>
      <c r="EN64" s="27">
        <v>0</v>
      </c>
      <c r="EO64" s="19">
        <v>0</v>
      </c>
      <c r="EP64" s="19">
        <v>0</v>
      </c>
      <c r="EQ64" s="19">
        <v>0</v>
      </c>
      <c r="ER64" s="19">
        <v>0</v>
      </c>
      <c r="ES64" s="29">
        <f t="shared" si="7"/>
        <v>11</v>
      </c>
      <c r="ET64" s="29">
        <f t="shared" si="8"/>
        <v>0</v>
      </c>
      <c r="EU64" s="26">
        <f t="shared" si="18"/>
        <v>11</v>
      </c>
      <c r="EV64" s="19">
        <v>0</v>
      </c>
      <c r="EW64" s="19">
        <v>0</v>
      </c>
      <c r="EX64" s="19">
        <v>0</v>
      </c>
      <c r="EY64" s="19">
        <v>0</v>
      </c>
      <c r="EZ64" s="19">
        <v>0</v>
      </c>
      <c r="FA64" s="19">
        <v>0</v>
      </c>
      <c r="FB64" s="19">
        <v>0</v>
      </c>
      <c r="FC64" s="19">
        <v>0</v>
      </c>
      <c r="FD64" s="19">
        <v>0</v>
      </c>
      <c r="FE64" s="19">
        <v>0</v>
      </c>
      <c r="FF64" s="19">
        <v>0</v>
      </c>
      <c r="FG64" s="19">
        <v>0</v>
      </c>
      <c r="FH64" s="19">
        <v>0</v>
      </c>
      <c r="FI64" s="19">
        <v>0</v>
      </c>
      <c r="FJ64" s="19">
        <v>0</v>
      </c>
      <c r="FK64" s="19">
        <v>0</v>
      </c>
      <c r="FL64" s="19">
        <v>0</v>
      </c>
      <c r="FM64" s="19">
        <v>0</v>
      </c>
      <c r="FN64" s="19">
        <v>0</v>
      </c>
      <c r="FO64" s="19">
        <v>0</v>
      </c>
      <c r="FP64" s="19">
        <v>0</v>
      </c>
      <c r="FQ64" s="19">
        <v>0</v>
      </c>
      <c r="FR64" s="19">
        <v>0</v>
      </c>
      <c r="FS64" s="19">
        <v>0</v>
      </c>
      <c r="FT64" s="19">
        <v>0</v>
      </c>
      <c r="FU64" s="19">
        <v>0</v>
      </c>
      <c r="FV64" s="19">
        <v>0</v>
      </c>
      <c r="FW64" s="19">
        <v>0</v>
      </c>
      <c r="FX64" s="19">
        <v>0</v>
      </c>
      <c r="FY64" s="19">
        <v>0</v>
      </c>
      <c r="FZ64" s="19">
        <v>0</v>
      </c>
      <c r="GA64" s="19">
        <v>0</v>
      </c>
      <c r="GB64" s="19">
        <v>0</v>
      </c>
      <c r="GC64" s="19">
        <v>0</v>
      </c>
      <c r="GD64" s="19">
        <v>0</v>
      </c>
      <c r="GE64" s="19">
        <v>0</v>
      </c>
      <c r="GF64" s="19">
        <v>0</v>
      </c>
      <c r="GG64" s="19">
        <v>0</v>
      </c>
      <c r="GH64" s="19">
        <v>0</v>
      </c>
      <c r="GI64" s="19">
        <v>0</v>
      </c>
      <c r="GJ64" s="19">
        <v>0</v>
      </c>
      <c r="GK64" s="19">
        <v>0</v>
      </c>
      <c r="GL64" s="19">
        <v>0</v>
      </c>
      <c r="GM64" s="19">
        <v>0</v>
      </c>
      <c r="GN64" s="19">
        <v>0</v>
      </c>
      <c r="GO64" s="19">
        <v>0</v>
      </c>
      <c r="GP64" s="19">
        <v>0</v>
      </c>
      <c r="GQ64" s="19">
        <v>0</v>
      </c>
      <c r="GR64" s="19">
        <v>0</v>
      </c>
      <c r="GS64" s="19">
        <v>0</v>
      </c>
      <c r="GT64" s="19">
        <v>0</v>
      </c>
      <c r="GU64" s="19">
        <v>0</v>
      </c>
      <c r="GV64" s="19">
        <v>1</v>
      </c>
      <c r="GW64" s="19">
        <v>0</v>
      </c>
      <c r="GX64" s="19">
        <v>13</v>
      </c>
      <c r="GY64" s="19">
        <v>0</v>
      </c>
      <c r="GZ64" s="19">
        <v>0</v>
      </c>
      <c r="HA64" s="19">
        <v>0</v>
      </c>
      <c r="HB64" s="19">
        <v>0</v>
      </c>
      <c r="HC64" s="19">
        <v>0</v>
      </c>
      <c r="HD64" s="19">
        <v>0</v>
      </c>
      <c r="HE64" s="19">
        <v>0</v>
      </c>
      <c r="HF64" s="19">
        <v>0</v>
      </c>
      <c r="HG64" s="19">
        <v>0</v>
      </c>
      <c r="HH64" s="19">
        <v>0</v>
      </c>
      <c r="HI64" s="19">
        <v>0</v>
      </c>
      <c r="HJ64" s="19">
        <v>0</v>
      </c>
      <c r="HK64" s="19">
        <v>0</v>
      </c>
      <c r="HL64" s="19">
        <v>0</v>
      </c>
      <c r="HM64" s="19">
        <v>0</v>
      </c>
      <c r="HN64" s="19">
        <v>0</v>
      </c>
      <c r="HO64" s="19">
        <v>0</v>
      </c>
      <c r="HP64" s="19">
        <v>0</v>
      </c>
      <c r="HQ64" s="19">
        <v>0</v>
      </c>
      <c r="HR64" s="19">
        <v>0</v>
      </c>
      <c r="HS64" s="19">
        <v>0</v>
      </c>
      <c r="HT64" s="19">
        <v>0</v>
      </c>
      <c r="HU64" s="19">
        <v>0</v>
      </c>
      <c r="HV64" s="19">
        <v>0</v>
      </c>
      <c r="HW64" s="19">
        <v>0</v>
      </c>
      <c r="HX64" s="30">
        <f t="shared" si="6"/>
        <v>14</v>
      </c>
      <c r="HY64" s="31"/>
      <c r="HZ64" s="32">
        <v>0</v>
      </c>
      <c r="IA64" s="32">
        <v>0</v>
      </c>
      <c r="IB64" s="34">
        <v>0</v>
      </c>
      <c r="IC64" s="32">
        <v>6</v>
      </c>
      <c r="ID64" s="34">
        <v>0</v>
      </c>
      <c r="IE64" s="32">
        <v>5</v>
      </c>
      <c r="IF64" s="32">
        <v>2</v>
      </c>
      <c r="IG64" s="206">
        <v>0</v>
      </c>
      <c r="IH64" s="206"/>
      <c r="II64" s="33">
        <f>SUM(IA64:IH64)</f>
        <v>13</v>
      </c>
    </row>
    <row r="65" spans="1:243" ht="30" customHeight="1" x14ac:dyDescent="0.25">
      <c r="A65" s="35" t="s">
        <v>287</v>
      </c>
      <c r="B65" s="18" t="s">
        <v>275</v>
      </c>
      <c r="C65" s="18">
        <v>0</v>
      </c>
      <c r="D65" s="19">
        <v>0</v>
      </c>
      <c r="E65" s="36">
        <v>0</v>
      </c>
      <c r="F65" s="19">
        <v>0</v>
      </c>
      <c r="G65" s="18">
        <v>0</v>
      </c>
      <c r="H65" s="19">
        <v>0</v>
      </c>
      <c r="I65" s="18">
        <v>1</v>
      </c>
      <c r="J65" s="18">
        <v>0</v>
      </c>
      <c r="K65" s="20">
        <f t="shared" si="15"/>
        <v>1</v>
      </c>
      <c r="L65" s="20">
        <f t="shared" si="15"/>
        <v>0</v>
      </c>
      <c r="M65" s="21">
        <f t="shared" si="1"/>
        <v>1</v>
      </c>
      <c r="N65" s="36">
        <v>0</v>
      </c>
      <c r="O65" s="18">
        <v>0</v>
      </c>
      <c r="P65" s="36">
        <v>0</v>
      </c>
      <c r="Q65" s="18">
        <v>0</v>
      </c>
      <c r="R65" s="18">
        <v>0</v>
      </c>
      <c r="S65" s="23">
        <v>0</v>
      </c>
      <c r="T65" s="36">
        <v>0</v>
      </c>
      <c r="U65" s="18">
        <v>0</v>
      </c>
      <c r="V65" s="18">
        <v>0</v>
      </c>
      <c r="W65" s="18">
        <v>0</v>
      </c>
      <c r="X65" s="36">
        <v>0</v>
      </c>
      <c r="Y65" s="18">
        <v>0</v>
      </c>
      <c r="Z65" s="18">
        <v>0</v>
      </c>
      <c r="AA65" s="18">
        <v>0</v>
      </c>
      <c r="AB65" s="18">
        <v>0</v>
      </c>
      <c r="AC65" s="18">
        <v>0</v>
      </c>
      <c r="AD65" s="36">
        <v>0</v>
      </c>
      <c r="AE65" s="18">
        <v>0</v>
      </c>
      <c r="AF65" s="20">
        <f t="shared" si="16"/>
        <v>0</v>
      </c>
      <c r="AG65" s="20">
        <f t="shared" si="16"/>
        <v>0</v>
      </c>
      <c r="AH65" s="26">
        <f t="shared" si="17"/>
        <v>0</v>
      </c>
      <c r="AI65" s="27">
        <v>0</v>
      </c>
      <c r="AJ65" s="27">
        <v>0</v>
      </c>
      <c r="AK65" s="27">
        <v>0</v>
      </c>
      <c r="AL65" s="27">
        <v>0</v>
      </c>
      <c r="AM65" s="19">
        <v>0</v>
      </c>
      <c r="AN65" s="19">
        <v>0</v>
      </c>
      <c r="AO65" s="19">
        <v>0</v>
      </c>
      <c r="AP65" s="19">
        <v>0</v>
      </c>
      <c r="AQ65" s="19">
        <v>0</v>
      </c>
      <c r="AR65" s="19">
        <v>0</v>
      </c>
      <c r="AS65" s="19">
        <v>0</v>
      </c>
      <c r="AT65" s="19">
        <v>0</v>
      </c>
      <c r="AU65" s="19">
        <v>0</v>
      </c>
      <c r="AV65" s="19">
        <v>0</v>
      </c>
      <c r="AW65" s="19">
        <v>0</v>
      </c>
      <c r="AX65" s="19">
        <v>0</v>
      </c>
      <c r="AY65" s="19">
        <v>0</v>
      </c>
      <c r="AZ65" s="19">
        <v>0</v>
      </c>
      <c r="BA65" s="19">
        <v>0</v>
      </c>
      <c r="BB65" s="19">
        <v>0</v>
      </c>
      <c r="BC65" s="19">
        <v>0</v>
      </c>
      <c r="BD65" s="19">
        <v>0</v>
      </c>
      <c r="BE65" s="19">
        <v>0</v>
      </c>
      <c r="BF65" s="19">
        <v>0</v>
      </c>
      <c r="BG65" s="19">
        <v>0</v>
      </c>
      <c r="BH65" s="19">
        <v>0</v>
      </c>
      <c r="BI65" s="19">
        <v>0</v>
      </c>
      <c r="BJ65" s="19">
        <v>0</v>
      </c>
      <c r="BK65" s="19">
        <v>0</v>
      </c>
      <c r="BL65" s="19">
        <v>0</v>
      </c>
      <c r="BM65" s="19">
        <v>0</v>
      </c>
      <c r="BN65" s="19">
        <v>0</v>
      </c>
      <c r="BO65" s="19">
        <v>0</v>
      </c>
      <c r="BP65" s="19">
        <v>0</v>
      </c>
      <c r="BQ65" s="19">
        <v>0</v>
      </c>
      <c r="BR65" s="19">
        <v>0</v>
      </c>
      <c r="BS65" s="19">
        <v>0</v>
      </c>
      <c r="BT65" s="19">
        <v>0</v>
      </c>
      <c r="BU65" s="19">
        <v>0</v>
      </c>
      <c r="BV65" s="19">
        <v>0</v>
      </c>
      <c r="BW65" s="19">
        <v>0</v>
      </c>
      <c r="BX65" s="19">
        <v>0</v>
      </c>
      <c r="BY65" s="19">
        <v>0</v>
      </c>
      <c r="BZ65" s="19">
        <v>0</v>
      </c>
      <c r="CA65" s="19">
        <v>0</v>
      </c>
      <c r="CB65" s="19">
        <v>0</v>
      </c>
      <c r="CC65" s="19">
        <v>0</v>
      </c>
      <c r="CD65" s="19">
        <v>0</v>
      </c>
      <c r="CE65" s="19">
        <v>0</v>
      </c>
      <c r="CF65" s="19">
        <v>0</v>
      </c>
      <c r="CG65" s="28">
        <f t="shared" si="12"/>
        <v>0</v>
      </c>
      <c r="CH65" s="29">
        <f t="shared" si="13"/>
        <v>0</v>
      </c>
      <c r="CI65" s="19">
        <v>0</v>
      </c>
      <c r="CJ65" s="19">
        <v>0</v>
      </c>
      <c r="CK65" s="19">
        <v>0</v>
      </c>
      <c r="CL65" s="19">
        <v>0</v>
      </c>
      <c r="CM65" s="19">
        <v>0</v>
      </c>
      <c r="CN65" s="19">
        <v>0</v>
      </c>
      <c r="CO65" s="19">
        <v>0</v>
      </c>
      <c r="CP65" s="19">
        <v>0</v>
      </c>
      <c r="CQ65" s="19">
        <v>0</v>
      </c>
      <c r="CR65" s="19">
        <v>0</v>
      </c>
      <c r="CS65" s="19">
        <v>0</v>
      </c>
      <c r="CT65" s="19">
        <v>0</v>
      </c>
      <c r="CU65" s="19">
        <v>0</v>
      </c>
      <c r="CV65" s="19">
        <v>0</v>
      </c>
      <c r="CW65" s="19">
        <v>0</v>
      </c>
      <c r="CX65" s="19">
        <v>0</v>
      </c>
      <c r="CY65" s="19">
        <v>0</v>
      </c>
      <c r="CZ65" s="19">
        <v>0</v>
      </c>
      <c r="DA65" s="19">
        <v>0</v>
      </c>
      <c r="DB65" s="19">
        <v>0</v>
      </c>
      <c r="DC65" s="19">
        <v>0</v>
      </c>
      <c r="DD65" s="19">
        <v>0</v>
      </c>
      <c r="DE65" s="19">
        <v>0</v>
      </c>
      <c r="DF65" s="19">
        <v>0</v>
      </c>
      <c r="DG65" s="19">
        <v>0</v>
      </c>
      <c r="DH65" s="19">
        <v>0</v>
      </c>
      <c r="DI65" s="19">
        <v>0</v>
      </c>
      <c r="DJ65" s="19">
        <v>0</v>
      </c>
      <c r="DK65" s="19">
        <v>0</v>
      </c>
      <c r="DL65" s="19">
        <v>0</v>
      </c>
      <c r="DM65" s="19">
        <v>0</v>
      </c>
      <c r="DN65" s="19">
        <v>0</v>
      </c>
      <c r="DO65" s="19">
        <v>0</v>
      </c>
      <c r="DP65" s="19">
        <v>0</v>
      </c>
      <c r="DQ65" s="19">
        <v>0</v>
      </c>
      <c r="DR65" s="19">
        <v>0</v>
      </c>
      <c r="DS65" s="19">
        <v>0</v>
      </c>
      <c r="DT65" s="19">
        <v>0</v>
      </c>
      <c r="DU65" s="19">
        <v>0</v>
      </c>
      <c r="DV65" s="19">
        <v>0</v>
      </c>
      <c r="DW65" s="19">
        <v>0</v>
      </c>
      <c r="DX65" s="19">
        <v>0</v>
      </c>
      <c r="DY65" s="19">
        <v>0</v>
      </c>
      <c r="DZ65" s="19">
        <v>0</v>
      </c>
      <c r="EA65" s="19">
        <v>0</v>
      </c>
      <c r="EB65" s="19">
        <v>0</v>
      </c>
      <c r="EC65" s="19">
        <v>0</v>
      </c>
      <c r="ED65" s="19">
        <v>0</v>
      </c>
      <c r="EE65" s="19">
        <v>0</v>
      </c>
      <c r="EF65" s="19">
        <v>0</v>
      </c>
      <c r="EG65" s="27">
        <v>0</v>
      </c>
      <c r="EH65" s="19">
        <v>0</v>
      </c>
      <c r="EI65" s="19">
        <v>0</v>
      </c>
      <c r="EJ65" s="19">
        <v>0</v>
      </c>
      <c r="EK65" s="19">
        <v>0</v>
      </c>
      <c r="EL65" s="19">
        <v>0</v>
      </c>
      <c r="EM65" s="19">
        <v>0</v>
      </c>
      <c r="EN65" s="19">
        <v>0</v>
      </c>
      <c r="EO65" s="19">
        <v>0</v>
      </c>
      <c r="EP65" s="19">
        <v>0</v>
      </c>
      <c r="EQ65" s="19">
        <v>0</v>
      </c>
      <c r="ER65" s="19">
        <v>0</v>
      </c>
      <c r="ES65" s="29">
        <f t="shared" si="7"/>
        <v>0</v>
      </c>
      <c r="ET65" s="29">
        <f t="shared" si="8"/>
        <v>0</v>
      </c>
      <c r="EU65" s="26">
        <f t="shared" si="18"/>
        <v>0</v>
      </c>
      <c r="EV65" s="19">
        <v>0</v>
      </c>
      <c r="EW65" s="19">
        <v>0</v>
      </c>
      <c r="EX65" s="19">
        <v>0</v>
      </c>
      <c r="EY65" s="19">
        <v>0</v>
      </c>
      <c r="EZ65" s="19">
        <v>0</v>
      </c>
      <c r="FA65" s="19">
        <v>0</v>
      </c>
      <c r="FB65" s="19">
        <v>0</v>
      </c>
      <c r="FC65" s="19">
        <v>0</v>
      </c>
      <c r="FD65" s="19">
        <v>0</v>
      </c>
      <c r="FE65" s="19">
        <v>0</v>
      </c>
      <c r="FF65" s="19">
        <v>0</v>
      </c>
      <c r="FG65" s="19">
        <v>0</v>
      </c>
      <c r="FH65" s="19">
        <v>0</v>
      </c>
      <c r="FI65" s="19">
        <v>0</v>
      </c>
      <c r="FJ65" s="19">
        <v>0</v>
      </c>
      <c r="FK65" s="19">
        <v>0</v>
      </c>
      <c r="FL65" s="19">
        <v>0</v>
      </c>
      <c r="FM65" s="19">
        <v>0</v>
      </c>
      <c r="FN65" s="19">
        <v>0</v>
      </c>
      <c r="FO65" s="19">
        <v>2</v>
      </c>
      <c r="FP65" s="19">
        <v>0</v>
      </c>
      <c r="FQ65" s="19">
        <v>0</v>
      </c>
      <c r="FR65" s="19">
        <v>0</v>
      </c>
      <c r="FS65" s="19">
        <v>0</v>
      </c>
      <c r="FT65" s="19">
        <v>0</v>
      </c>
      <c r="FU65" s="19">
        <v>0</v>
      </c>
      <c r="FV65" s="19">
        <v>0</v>
      </c>
      <c r="FW65" s="19">
        <v>0</v>
      </c>
      <c r="FX65" s="19">
        <v>0</v>
      </c>
      <c r="FY65" s="19">
        <v>0</v>
      </c>
      <c r="FZ65" s="19">
        <v>0</v>
      </c>
      <c r="GA65" s="19">
        <v>0</v>
      </c>
      <c r="GB65" s="19">
        <v>0</v>
      </c>
      <c r="GC65" s="19">
        <v>0</v>
      </c>
      <c r="GD65" s="19">
        <v>0</v>
      </c>
      <c r="GE65" s="19">
        <v>0</v>
      </c>
      <c r="GF65" s="19">
        <v>0</v>
      </c>
      <c r="GG65" s="19">
        <v>0</v>
      </c>
      <c r="GH65" s="19">
        <v>0</v>
      </c>
      <c r="GI65" s="19">
        <v>0</v>
      </c>
      <c r="GJ65" s="19">
        <v>0</v>
      </c>
      <c r="GK65" s="19">
        <v>0</v>
      </c>
      <c r="GL65" s="19">
        <v>0</v>
      </c>
      <c r="GM65" s="19">
        <v>0</v>
      </c>
      <c r="GN65" s="19">
        <v>0</v>
      </c>
      <c r="GO65" s="19">
        <v>0</v>
      </c>
      <c r="GP65" s="19">
        <v>0</v>
      </c>
      <c r="GQ65" s="19">
        <v>0</v>
      </c>
      <c r="GR65" s="19">
        <v>0</v>
      </c>
      <c r="GS65" s="19">
        <v>0</v>
      </c>
      <c r="GT65" s="19">
        <v>0</v>
      </c>
      <c r="GU65" s="19">
        <v>0</v>
      </c>
      <c r="GV65" s="19">
        <v>0</v>
      </c>
      <c r="GW65" s="19">
        <v>0</v>
      </c>
      <c r="GX65" s="19">
        <v>0</v>
      </c>
      <c r="GY65" s="19">
        <v>0</v>
      </c>
      <c r="GZ65" s="19">
        <v>0</v>
      </c>
      <c r="HA65" s="19">
        <v>0</v>
      </c>
      <c r="HB65" s="19">
        <v>0</v>
      </c>
      <c r="HC65" s="19">
        <v>0</v>
      </c>
      <c r="HD65" s="19">
        <v>0</v>
      </c>
      <c r="HE65" s="19">
        <v>0</v>
      </c>
      <c r="HF65" s="19">
        <v>0</v>
      </c>
      <c r="HG65" s="19">
        <v>0</v>
      </c>
      <c r="HH65" s="19">
        <v>0</v>
      </c>
      <c r="HI65" s="19">
        <v>0</v>
      </c>
      <c r="HJ65" s="19">
        <v>0</v>
      </c>
      <c r="HK65" s="19">
        <v>0</v>
      </c>
      <c r="HL65" s="19">
        <v>0</v>
      </c>
      <c r="HM65" s="19">
        <v>0</v>
      </c>
      <c r="HN65" s="19">
        <v>0</v>
      </c>
      <c r="HO65" s="19">
        <v>0</v>
      </c>
      <c r="HP65" s="19">
        <v>0</v>
      </c>
      <c r="HQ65" s="19">
        <v>0</v>
      </c>
      <c r="HR65" s="19">
        <v>0</v>
      </c>
      <c r="HS65" s="19">
        <v>0</v>
      </c>
      <c r="HT65" s="19">
        <v>0</v>
      </c>
      <c r="HU65" s="19">
        <v>0</v>
      </c>
      <c r="HV65" s="19">
        <v>0</v>
      </c>
      <c r="HW65" s="19">
        <v>1</v>
      </c>
      <c r="HX65" s="30">
        <f t="shared" si="6"/>
        <v>3</v>
      </c>
      <c r="HY65" s="31"/>
      <c r="HZ65" s="32">
        <v>0</v>
      </c>
      <c r="IA65" s="32">
        <v>0</v>
      </c>
      <c r="IB65" s="34">
        <v>0</v>
      </c>
      <c r="IC65" s="32">
        <v>0</v>
      </c>
      <c r="ID65" s="34">
        <v>0</v>
      </c>
      <c r="IE65" s="32">
        <v>0</v>
      </c>
      <c r="IF65" s="32">
        <v>0</v>
      </c>
      <c r="IG65" s="206">
        <v>0</v>
      </c>
      <c r="IH65" s="206"/>
      <c r="II65" s="33">
        <f t="shared" si="14"/>
        <v>0</v>
      </c>
    </row>
    <row r="66" spans="1:243" ht="30" customHeight="1" x14ac:dyDescent="0.25">
      <c r="A66" s="35" t="s">
        <v>288</v>
      </c>
      <c r="B66" s="18" t="s">
        <v>275</v>
      </c>
      <c r="C66" s="36">
        <v>0</v>
      </c>
      <c r="D66" s="19">
        <v>0</v>
      </c>
      <c r="E66" s="36">
        <v>0</v>
      </c>
      <c r="F66" s="19">
        <v>0</v>
      </c>
      <c r="G66" s="36">
        <v>0</v>
      </c>
      <c r="H66" s="19">
        <v>0</v>
      </c>
      <c r="I66" s="36">
        <v>0</v>
      </c>
      <c r="J66" s="18">
        <v>1</v>
      </c>
      <c r="K66" s="20">
        <f t="shared" si="15"/>
        <v>0</v>
      </c>
      <c r="L66" s="20">
        <f t="shared" si="15"/>
        <v>1</v>
      </c>
      <c r="M66" s="21">
        <f t="shared" si="1"/>
        <v>1</v>
      </c>
      <c r="N66" s="36">
        <v>0</v>
      </c>
      <c r="O66" s="18">
        <v>0</v>
      </c>
      <c r="P66" s="36">
        <v>0</v>
      </c>
      <c r="Q66" s="18">
        <v>0</v>
      </c>
      <c r="R66" s="36">
        <v>0</v>
      </c>
      <c r="S66" s="18">
        <v>0</v>
      </c>
      <c r="T66" s="36">
        <v>0</v>
      </c>
      <c r="U66" s="18">
        <v>0</v>
      </c>
      <c r="V66" s="36">
        <v>0</v>
      </c>
      <c r="W66" s="18">
        <v>0</v>
      </c>
      <c r="X66" s="36">
        <v>0</v>
      </c>
      <c r="Y66" s="18">
        <v>0</v>
      </c>
      <c r="Z66" s="36">
        <v>0</v>
      </c>
      <c r="AA66" s="18">
        <v>0</v>
      </c>
      <c r="AB66" s="18">
        <v>0</v>
      </c>
      <c r="AC66" s="18">
        <v>0</v>
      </c>
      <c r="AD66" s="36">
        <v>0</v>
      </c>
      <c r="AE66" s="18">
        <v>0</v>
      </c>
      <c r="AF66" s="20">
        <f t="shared" si="16"/>
        <v>0</v>
      </c>
      <c r="AG66" s="20">
        <f t="shared" si="16"/>
        <v>0</v>
      </c>
      <c r="AH66" s="26">
        <f t="shared" si="17"/>
        <v>0</v>
      </c>
      <c r="AI66" s="27">
        <v>0</v>
      </c>
      <c r="AJ66" s="27">
        <v>0</v>
      </c>
      <c r="AK66" s="27">
        <v>0</v>
      </c>
      <c r="AL66" s="27">
        <v>0</v>
      </c>
      <c r="AM66" s="19">
        <v>0</v>
      </c>
      <c r="AN66" s="19">
        <v>0</v>
      </c>
      <c r="AO66" s="19">
        <v>0</v>
      </c>
      <c r="AP66" s="19">
        <v>0</v>
      </c>
      <c r="AQ66" s="19">
        <v>0</v>
      </c>
      <c r="AR66" s="19">
        <v>0</v>
      </c>
      <c r="AS66" s="19">
        <v>0</v>
      </c>
      <c r="AT66" s="19">
        <v>0</v>
      </c>
      <c r="AU66" s="19">
        <v>0</v>
      </c>
      <c r="AV66" s="19">
        <v>0</v>
      </c>
      <c r="AW66" s="19">
        <v>0</v>
      </c>
      <c r="AX66" s="19">
        <v>0</v>
      </c>
      <c r="AY66" s="19">
        <v>0</v>
      </c>
      <c r="AZ66" s="19">
        <v>0</v>
      </c>
      <c r="BA66" s="19">
        <v>0</v>
      </c>
      <c r="BB66" s="19">
        <v>0</v>
      </c>
      <c r="BC66" s="19">
        <v>0</v>
      </c>
      <c r="BD66" s="19">
        <v>0</v>
      </c>
      <c r="BE66" s="19">
        <v>0</v>
      </c>
      <c r="BF66" s="19">
        <v>0</v>
      </c>
      <c r="BG66" s="19">
        <v>0</v>
      </c>
      <c r="BH66" s="19">
        <v>0</v>
      </c>
      <c r="BI66" s="19">
        <v>0</v>
      </c>
      <c r="BJ66" s="19">
        <v>0</v>
      </c>
      <c r="BK66" s="19">
        <v>0</v>
      </c>
      <c r="BL66" s="19">
        <v>0</v>
      </c>
      <c r="BM66" s="19">
        <v>0</v>
      </c>
      <c r="BN66" s="19">
        <v>0</v>
      </c>
      <c r="BO66" s="19">
        <v>0</v>
      </c>
      <c r="BP66" s="19">
        <v>0</v>
      </c>
      <c r="BQ66" s="19">
        <v>0</v>
      </c>
      <c r="BR66" s="19">
        <v>0</v>
      </c>
      <c r="BS66" s="19">
        <v>0</v>
      </c>
      <c r="BT66" s="19">
        <v>0</v>
      </c>
      <c r="BU66" s="19">
        <v>0</v>
      </c>
      <c r="BV66" s="19">
        <v>0</v>
      </c>
      <c r="BW66" s="19">
        <v>0</v>
      </c>
      <c r="BX66" s="19">
        <v>0</v>
      </c>
      <c r="BY66" s="19">
        <v>0</v>
      </c>
      <c r="BZ66" s="19">
        <v>0</v>
      </c>
      <c r="CA66" s="19">
        <v>0</v>
      </c>
      <c r="CB66" s="19">
        <v>0</v>
      </c>
      <c r="CC66" s="19">
        <v>0</v>
      </c>
      <c r="CD66" s="19">
        <v>0</v>
      </c>
      <c r="CE66" s="19">
        <v>0</v>
      </c>
      <c r="CF66" s="19">
        <v>0</v>
      </c>
      <c r="CG66" s="28">
        <f t="shared" si="12"/>
        <v>0</v>
      </c>
      <c r="CH66" s="29">
        <f t="shared" si="13"/>
        <v>0</v>
      </c>
      <c r="CI66" s="19">
        <v>0</v>
      </c>
      <c r="CJ66" s="19">
        <v>0</v>
      </c>
      <c r="CK66" s="27">
        <v>0</v>
      </c>
      <c r="CL66" s="19">
        <v>0</v>
      </c>
      <c r="CM66" s="27">
        <v>0</v>
      </c>
      <c r="CN66" s="19">
        <v>0</v>
      </c>
      <c r="CO66" s="27">
        <v>0</v>
      </c>
      <c r="CP66" s="19">
        <v>0</v>
      </c>
      <c r="CQ66" s="27">
        <v>0</v>
      </c>
      <c r="CR66" s="19">
        <v>0</v>
      </c>
      <c r="CS66" s="19">
        <v>0</v>
      </c>
      <c r="CT66" s="27">
        <v>0</v>
      </c>
      <c r="CU66" s="19">
        <v>0</v>
      </c>
      <c r="CV66" s="19">
        <v>0</v>
      </c>
      <c r="CW66" s="19">
        <v>0</v>
      </c>
      <c r="CX66" s="27">
        <v>0</v>
      </c>
      <c r="CY66" s="19">
        <v>0</v>
      </c>
      <c r="CZ66" s="27">
        <v>0</v>
      </c>
      <c r="DA66" s="19">
        <v>0</v>
      </c>
      <c r="DB66" s="19">
        <v>0</v>
      </c>
      <c r="DC66" s="27">
        <v>0</v>
      </c>
      <c r="DD66" s="19">
        <v>0</v>
      </c>
      <c r="DE66" s="27">
        <v>0</v>
      </c>
      <c r="DF66" s="19">
        <v>0</v>
      </c>
      <c r="DG66" s="19">
        <v>0</v>
      </c>
      <c r="DH66" s="27">
        <v>0</v>
      </c>
      <c r="DI66" s="19">
        <v>0</v>
      </c>
      <c r="DJ66" s="19">
        <v>0</v>
      </c>
      <c r="DK66" s="19">
        <v>0</v>
      </c>
      <c r="DL66" s="27">
        <v>0</v>
      </c>
      <c r="DM66" s="19">
        <v>0</v>
      </c>
      <c r="DN66" s="19">
        <v>0</v>
      </c>
      <c r="DO66" s="19">
        <v>0</v>
      </c>
      <c r="DP66" s="27">
        <v>0</v>
      </c>
      <c r="DQ66" s="19">
        <v>0</v>
      </c>
      <c r="DR66" s="27">
        <v>0</v>
      </c>
      <c r="DS66" s="19">
        <v>0</v>
      </c>
      <c r="DT66" s="19">
        <v>0</v>
      </c>
      <c r="DU66" s="27">
        <v>0</v>
      </c>
      <c r="DV66" s="19">
        <v>0</v>
      </c>
      <c r="DW66" s="27">
        <v>0</v>
      </c>
      <c r="DX66" s="19">
        <v>0</v>
      </c>
      <c r="DY66" s="27">
        <v>0</v>
      </c>
      <c r="DZ66" s="19">
        <v>0</v>
      </c>
      <c r="EA66" s="19">
        <v>0</v>
      </c>
      <c r="EB66" s="19">
        <v>0</v>
      </c>
      <c r="EC66" s="27">
        <v>0</v>
      </c>
      <c r="ED66" s="19">
        <v>0</v>
      </c>
      <c r="EE66" s="27">
        <v>0</v>
      </c>
      <c r="EF66" s="19">
        <v>0</v>
      </c>
      <c r="EG66" s="27">
        <v>0</v>
      </c>
      <c r="EH66" s="19">
        <v>0</v>
      </c>
      <c r="EI66" s="19">
        <v>0</v>
      </c>
      <c r="EJ66" s="19">
        <v>0</v>
      </c>
      <c r="EK66" s="27">
        <v>0</v>
      </c>
      <c r="EL66" s="19">
        <v>0</v>
      </c>
      <c r="EM66" s="27">
        <v>0</v>
      </c>
      <c r="EN66" s="27">
        <v>0</v>
      </c>
      <c r="EO66" s="19">
        <v>0</v>
      </c>
      <c r="EP66" s="19">
        <v>0</v>
      </c>
      <c r="EQ66" s="19">
        <v>0</v>
      </c>
      <c r="ER66" s="19">
        <v>0</v>
      </c>
      <c r="ES66" s="29">
        <f>+SUM(CI66,CK66,CM66,CO66,CQ66,CR66,CT66,CV66,CX66,CZ66,DA66,DC66,DE66,DF66,DH66,DJ66,DL66,DN66,DP66,DR66,DS66,DU66,DW66,DY66,EA66,EC66,EE66,EG66,EI66,EK66,EM66,EN66,EP66)</f>
        <v>0</v>
      </c>
      <c r="ET66" s="29">
        <f>SUM(CJ66,CL66,CN66,CP66,CS66,CU66,CW66,CY66,DB66,DD66,DG66,DI66,DK66,DM66,DO66,DQ66,DT66,DV66,DX66,DZ66,EB66,ED66,EF66,EH66,EJ66,EL66,EO66,EQ66)</f>
        <v>0</v>
      </c>
      <c r="EU66" s="26">
        <f t="shared" si="18"/>
        <v>0</v>
      </c>
      <c r="EV66" s="19">
        <v>0</v>
      </c>
      <c r="EW66" s="19">
        <v>0</v>
      </c>
      <c r="EX66" s="19">
        <v>0</v>
      </c>
      <c r="EY66" s="19">
        <v>0</v>
      </c>
      <c r="EZ66" s="19">
        <v>0</v>
      </c>
      <c r="FA66" s="19">
        <v>0</v>
      </c>
      <c r="FB66" s="19">
        <v>0</v>
      </c>
      <c r="FC66" s="19">
        <v>0</v>
      </c>
      <c r="FD66" s="19">
        <v>0</v>
      </c>
      <c r="FE66" s="19">
        <v>0</v>
      </c>
      <c r="FF66" s="19">
        <v>0</v>
      </c>
      <c r="FG66" s="19">
        <v>0</v>
      </c>
      <c r="FH66" s="19">
        <v>0</v>
      </c>
      <c r="FI66" s="19">
        <v>0</v>
      </c>
      <c r="FJ66" s="19">
        <v>0</v>
      </c>
      <c r="FK66" s="19">
        <v>0</v>
      </c>
      <c r="FL66" s="19">
        <v>0</v>
      </c>
      <c r="FM66" s="19">
        <v>0</v>
      </c>
      <c r="FN66" s="19">
        <v>0</v>
      </c>
      <c r="FO66" s="19">
        <v>0</v>
      </c>
      <c r="FP66" s="19">
        <v>0</v>
      </c>
      <c r="FQ66" s="19">
        <v>0</v>
      </c>
      <c r="FR66" s="19">
        <v>0</v>
      </c>
      <c r="FS66" s="19">
        <v>0</v>
      </c>
      <c r="FT66" s="19">
        <v>0</v>
      </c>
      <c r="FU66" s="19">
        <v>0</v>
      </c>
      <c r="FV66" s="19">
        <v>0</v>
      </c>
      <c r="FW66" s="19">
        <v>0</v>
      </c>
      <c r="FX66" s="19">
        <v>0</v>
      </c>
      <c r="FY66" s="19">
        <v>0</v>
      </c>
      <c r="FZ66" s="19">
        <v>0</v>
      </c>
      <c r="GA66" s="19">
        <v>0</v>
      </c>
      <c r="GB66" s="19">
        <v>0</v>
      </c>
      <c r="GC66" s="19">
        <v>0</v>
      </c>
      <c r="GD66" s="19">
        <v>0</v>
      </c>
      <c r="GE66" s="19">
        <v>0</v>
      </c>
      <c r="GF66" s="19">
        <v>0</v>
      </c>
      <c r="GG66" s="19">
        <v>0</v>
      </c>
      <c r="GH66" s="19">
        <v>0</v>
      </c>
      <c r="GI66" s="19">
        <v>0</v>
      </c>
      <c r="GJ66" s="19">
        <v>0</v>
      </c>
      <c r="GK66" s="19">
        <v>0</v>
      </c>
      <c r="GL66" s="19">
        <v>0</v>
      </c>
      <c r="GM66" s="19">
        <v>0</v>
      </c>
      <c r="GN66" s="19">
        <v>0</v>
      </c>
      <c r="GO66" s="19">
        <v>0</v>
      </c>
      <c r="GP66" s="19">
        <v>0</v>
      </c>
      <c r="GQ66" s="19">
        <v>0</v>
      </c>
      <c r="GR66" s="19">
        <v>0</v>
      </c>
      <c r="GS66" s="19">
        <v>0</v>
      </c>
      <c r="GT66" s="19">
        <v>0</v>
      </c>
      <c r="GU66" s="19">
        <v>0</v>
      </c>
      <c r="GV66" s="19">
        <v>0</v>
      </c>
      <c r="GW66" s="19">
        <v>0</v>
      </c>
      <c r="GX66" s="19">
        <v>0</v>
      </c>
      <c r="GY66" s="19">
        <v>0</v>
      </c>
      <c r="GZ66" s="19">
        <v>0</v>
      </c>
      <c r="HA66" s="19">
        <v>0</v>
      </c>
      <c r="HB66" s="19">
        <v>0</v>
      </c>
      <c r="HC66" s="19">
        <v>0</v>
      </c>
      <c r="HD66" s="19">
        <v>0</v>
      </c>
      <c r="HE66" s="19">
        <v>0</v>
      </c>
      <c r="HF66" s="19">
        <v>0</v>
      </c>
      <c r="HG66" s="19">
        <v>0</v>
      </c>
      <c r="HH66" s="19">
        <v>0</v>
      </c>
      <c r="HI66" s="19">
        <v>0</v>
      </c>
      <c r="HJ66" s="19">
        <v>0</v>
      </c>
      <c r="HK66" s="19">
        <v>0</v>
      </c>
      <c r="HL66" s="19">
        <v>0</v>
      </c>
      <c r="HM66" s="19">
        <v>0</v>
      </c>
      <c r="HN66" s="19">
        <v>0</v>
      </c>
      <c r="HO66" s="19">
        <v>0</v>
      </c>
      <c r="HP66" s="19">
        <v>0</v>
      </c>
      <c r="HQ66" s="19">
        <v>0</v>
      </c>
      <c r="HR66" s="19">
        <v>0</v>
      </c>
      <c r="HS66" s="19">
        <v>0</v>
      </c>
      <c r="HT66" s="19">
        <v>0</v>
      </c>
      <c r="HU66" s="19">
        <v>0</v>
      </c>
      <c r="HV66" s="19">
        <v>0</v>
      </c>
      <c r="HW66" s="19">
        <v>0</v>
      </c>
      <c r="HX66" s="30">
        <f t="shared" si="6"/>
        <v>0</v>
      </c>
      <c r="HY66" s="31"/>
      <c r="HZ66" s="32">
        <v>0</v>
      </c>
      <c r="IA66" s="32">
        <v>0</v>
      </c>
      <c r="IB66" s="34">
        <v>0</v>
      </c>
      <c r="IC66" s="32">
        <v>0</v>
      </c>
      <c r="ID66" s="34">
        <v>0</v>
      </c>
      <c r="IE66" s="32">
        <v>0</v>
      </c>
      <c r="IF66" s="32">
        <v>0</v>
      </c>
      <c r="IG66" s="206">
        <v>0</v>
      </c>
      <c r="IH66" s="206"/>
      <c r="II66" s="33">
        <f t="shared" si="14"/>
        <v>0</v>
      </c>
    </row>
    <row r="67" spans="1:243" ht="30" customHeight="1" x14ac:dyDescent="0.25">
      <c r="A67" s="17" t="s">
        <v>289</v>
      </c>
      <c r="B67" s="18" t="s">
        <v>275</v>
      </c>
      <c r="C67" s="18">
        <v>0</v>
      </c>
      <c r="D67" s="19">
        <v>0</v>
      </c>
      <c r="E67" s="18">
        <v>2</v>
      </c>
      <c r="F67" s="19">
        <v>0</v>
      </c>
      <c r="G67" s="18">
        <v>0</v>
      </c>
      <c r="H67" s="19">
        <v>0</v>
      </c>
      <c r="I67" s="18">
        <v>0</v>
      </c>
      <c r="J67" s="18">
        <v>0</v>
      </c>
      <c r="K67" s="20">
        <f t="shared" si="15"/>
        <v>2</v>
      </c>
      <c r="L67" s="20">
        <f t="shared" si="15"/>
        <v>0</v>
      </c>
      <c r="M67" s="21">
        <f t="shared" si="1"/>
        <v>2</v>
      </c>
      <c r="N67" s="36">
        <v>0</v>
      </c>
      <c r="O67" s="18">
        <v>0</v>
      </c>
      <c r="P67" s="36">
        <v>0</v>
      </c>
      <c r="Q67" s="18">
        <v>0</v>
      </c>
      <c r="R67" s="18">
        <v>0</v>
      </c>
      <c r="S67" s="23">
        <v>0</v>
      </c>
      <c r="T67" s="36">
        <v>0</v>
      </c>
      <c r="U67" s="18">
        <v>0</v>
      </c>
      <c r="V67" s="18">
        <v>0</v>
      </c>
      <c r="W67" s="18">
        <v>0</v>
      </c>
      <c r="X67" s="36">
        <v>0</v>
      </c>
      <c r="Y67" s="18">
        <v>0</v>
      </c>
      <c r="Z67" s="18">
        <v>0</v>
      </c>
      <c r="AA67" s="18">
        <v>0</v>
      </c>
      <c r="AB67" s="18">
        <v>0</v>
      </c>
      <c r="AC67" s="18">
        <v>0</v>
      </c>
      <c r="AD67" s="36">
        <v>0</v>
      </c>
      <c r="AE67" s="18">
        <v>0</v>
      </c>
      <c r="AF67" s="20">
        <f t="shared" si="16"/>
        <v>0</v>
      </c>
      <c r="AG67" s="20">
        <f t="shared" si="16"/>
        <v>0</v>
      </c>
      <c r="AH67" s="26">
        <f t="shared" ref="AH67:AH75" si="19">+SUM(AF67:AG67)</f>
        <v>0</v>
      </c>
      <c r="AI67" s="27">
        <v>0</v>
      </c>
      <c r="AJ67" s="27">
        <v>0</v>
      </c>
      <c r="AK67" s="27">
        <v>0</v>
      </c>
      <c r="AL67" s="27">
        <v>0</v>
      </c>
      <c r="AM67" s="19">
        <v>0</v>
      </c>
      <c r="AN67" s="19">
        <v>0</v>
      </c>
      <c r="AO67" s="19">
        <v>0</v>
      </c>
      <c r="AP67" s="19">
        <v>0</v>
      </c>
      <c r="AQ67" s="19">
        <v>0</v>
      </c>
      <c r="AR67" s="19">
        <v>0</v>
      </c>
      <c r="AS67" s="19">
        <v>0</v>
      </c>
      <c r="AT67" s="19">
        <v>0</v>
      </c>
      <c r="AU67" s="19">
        <v>0</v>
      </c>
      <c r="AV67" s="19">
        <v>0</v>
      </c>
      <c r="AW67" s="19">
        <v>0</v>
      </c>
      <c r="AX67" s="19">
        <v>0</v>
      </c>
      <c r="AY67" s="19">
        <v>0</v>
      </c>
      <c r="AZ67" s="19">
        <v>0</v>
      </c>
      <c r="BA67" s="19">
        <v>0</v>
      </c>
      <c r="BB67" s="19">
        <v>0</v>
      </c>
      <c r="BC67" s="19">
        <v>0</v>
      </c>
      <c r="BD67" s="19">
        <v>0</v>
      </c>
      <c r="BE67" s="19">
        <v>0</v>
      </c>
      <c r="BF67" s="19">
        <v>0</v>
      </c>
      <c r="BG67" s="19">
        <v>0</v>
      </c>
      <c r="BH67" s="19">
        <v>0</v>
      </c>
      <c r="BI67" s="19">
        <v>0</v>
      </c>
      <c r="BJ67" s="19">
        <v>0</v>
      </c>
      <c r="BK67" s="19">
        <v>0</v>
      </c>
      <c r="BL67" s="19">
        <v>0</v>
      </c>
      <c r="BM67" s="19">
        <v>0</v>
      </c>
      <c r="BN67" s="19">
        <v>0</v>
      </c>
      <c r="BO67" s="19">
        <v>0</v>
      </c>
      <c r="BP67" s="19">
        <v>0</v>
      </c>
      <c r="BQ67" s="19">
        <v>0</v>
      </c>
      <c r="BR67" s="19">
        <v>0</v>
      </c>
      <c r="BS67" s="19">
        <v>0</v>
      </c>
      <c r="BT67" s="19">
        <v>0</v>
      </c>
      <c r="BU67" s="19">
        <v>0</v>
      </c>
      <c r="BV67" s="19">
        <v>0</v>
      </c>
      <c r="BW67" s="19">
        <v>0</v>
      </c>
      <c r="BX67" s="19">
        <v>0</v>
      </c>
      <c r="BY67" s="19">
        <v>0</v>
      </c>
      <c r="BZ67" s="19">
        <v>0</v>
      </c>
      <c r="CA67" s="19">
        <v>0</v>
      </c>
      <c r="CB67" s="19">
        <v>0</v>
      </c>
      <c r="CC67" s="19">
        <v>0</v>
      </c>
      <c r="CD67" s="19">
        <v>0</v>
      </c>
      <c r="CE67" s="19">
        <v>0</v>
      </c>
      <c r="CF67" s="19">
        <v>0</v>
      </c>
      <c r="CG67" s="28">
        <f t="shared" si="12"/>
        <v>0</v>
      </c>
      <c r="CH67" s="29">
        <f t="shared" si="13"/>
        <v>0</v>
      </c>
      <c r="CI67" s="19">
        <v>0</v>
      </c>
      <c r="CJ67" s="19">
        <v>0</v>
      </c>
      <c r="CK67" s="19">
        <v>0</v>
      </c>
      <c r="CL67" s="19">
        <v>0</v>
      </c>
      <c r="CM67" s="19">
        <v>0</v>
      </c>
      <c r="CN67" s="19">
        <v>0</v>
      </c>
      <c r="CO67" s="19">
        <v>0</v>
      </c>
      <c r="CP67" s="19">
        <v>0</v>
      </c>
      <c r="CQ67" s="19">
        <v>0</v>
      </c>
      <c r="CR67" s="19">
        <v>0</v>
      </c>
      <c r="CS67" s="19">
        <v>0</v>
      </c>
      <c r="CT67" s="19">
        <v>0</v>
      </c>
      <c r="CU67" s="19">
        <v>0</v>
      </c>
      <c r="CV67" s="19">
        <v>0</v>
      </c>
      <c r="CW67" s="19">
        <v>0</v>
      </c>
      <c r="CX67" s="19">
        <v>0</v>
      </c>
      <c r="CY67" s="19">
        <v>0</v>
      </c>
      <c r="CZ67" s="19">
        <v>0</v>
      </c>
      <c r="DA67" s="19">
        <v>0</v>
      </c>
      <c r="DB67" s="19">
        <v>0</v>
      </c>
      <c r="DC67" s="19">
        <v>0</v>
      </c>
      <c r="DD67" s="19">
        <v>0</v>
      </c>
      <c r="DE67" s="19">
        <v>0</v>
      </c>
      <c r="DF67" s="19">
        <v>0</v>
      </c>
      <c r="DG67" s="19">
        <v>0</v>
      </c>
      <c r="DH67" s="19">
        <v>0</v>
      </c>
      <c r="DI67" s="19">
        <v>0</v>
      </c>
      <c r="DJ67" s="19">
        <v>0</v>
      </c>
      <c r="DK67" s="19">
        <v>0</v>
      </c>
      <c r="DL67" s="19">
        <v>0</v>
      </c>
      <c r="DM67" s="19">
        <v>0</v>
      </c>
      <c r="DN67" s="19">
        <v>0</v>
      </c>
      <c r="DO67" s="19">
        <v>0</v>
      </c>
      <c r="DP67" s="19">
        <v>0</v>
      </c>
      <c r="DQ67" s="19">
        <v>0</v>
      </c>
      <c r="DR67" s="19">
        <v>0</v>
      </c>
      <c r="DS67" s="19">
        <v>0</v>
      </c>
      <c r="DT67" s="19">
        <v>0</v>
      </c>
      <c r="DU67" s="19">
        <v>0</v>
      </c>
      <c r="DV67" s="19">
        <v>0</v>
      </c>
      <c r="DW67" s="19">
        <v>0</v>
      </c>
      <c r="DX67" s="19">
        <v>0</v>
      </c>
      <c r="DY67" s="19">
        <v>0</v>
      </c>
      <c r="DZ67" s="19">
        <v>0</v>
      </c>
      <c r="EA67" s="19">
        <v>0</v>
      </c>
      <c r="EB67" s="19">
        <v>0</v>
      </c>
      <c r="EC67" s="19">
        <v>0</v>
      </c>
      <c r="ED67" s="19">
        <v>0</v>
      </c>
      <c r="EE67" s="19">
        <v>0</v>
      </c>
      <c r="EF67" s="19">
        <v>0</v>
      </c>
      <c r="EG67" s="19">
        <v>0</v>
      </c>
      <c r="EH67" s="19">
        <v>0</v>
      </c>
      <c r="EI67" s="19">
        <v>0</v>
      </c>
      <c r="EJ67" s="19">
        <v>0</v>
      </c>
      <c r="EK67" s="19">
        <v>0</v>
      </c>
      <c r="EL67" s="19">
        <v>0</v>
      </c>
      <c r="EM67" s="19">
        <v>0</v>
      </c>
      <c r="EN67" s="19">
        <v>0</v>
      </c>
      <c r="EO67" s="19">
        <v>0</v>
      </c>
      <c r="EP67" s="19">
        <v>0</v>
      </c>
      <c r="EQ67" s="19">
        <v>0</v>
      </c>
      <c r="ER67" s="19">
        <v>0</v>
      </c>
      <c r="ES67" s="29">
        <f t="shared" si="7"/>
        <v>0</v>
      </c>
      <c r="ET67" s="29">
        <f t="shared" si="8"/>
        <v>0</v>
      </c>
      <c r="EU67" s="26">
        <f t="shared" si="10"/>
        <v>0</v>
      </c>
      <c r="EV67" s="19">
        <v>0</v>
      </c>
      <c r="EW67" s="19">
        <v>0</v>
      </c>
      <c r="EX67" s="19">
        <v>0</v>
      </c>
      <c r="EY67" s="19">
        <v>0</v>
      </c>
      <c r="EZ67" s="19">
        <v>0</v>
      </c>
      <c r="FA67" s="19">
        <v>0</v>
      </c>
      <c r="FB67" s="19">
        <v>0</v>
      </c>
      <c r="FC67" s="19">
        <v>0</v>
      </c>
      <c r="FD67" s="19">
        <v>0</v>
      </c>
      <c r="FE67" s="19">
        <v>0</v>
      </c>
      <c r="FF67" s="19">
        <v>0</v>
      </c>
      <c r="FG67" s="19">
        <v>0</v>
      </c>
      <c r="FH67" s="19">
        <v>0</v>
      </c>
      <c r="FI67" s="19">
        <v>0</v>
      </c>
      <c r="FJ67" s="19">
        <v>0</v>
      </c>
      <c r="FK67" s="19">
        <v>0</v>
      </c>
      <c r="FL67" s="19">
        <v>0</v>
      </c>
      <c r="FM67" s="19">
        <v>0</v>
      </c>
      <c r="FN67" s="19">
        <v>0</v>
      </c>
      <c r="FO67" s="19">
        <v>0</v>
      </c>
      <c r="FP67" s="19">
        <v>0</v>
      </c>
      <c r="FQ67" s="19">
        <v>0</v>
      </c>
      <c r="FR67" s="19">
        <v>0</v>
      </c>
      <c r="FS67" s="19">
        <v>0</v>
      </c>
      <c r="FT67" s="19">
        <v>0</v>
      </c>
      <c r="FU67" s="19">
        <v>0</v>
      </c>
      <c r="FV67" s="19">
        <v>0</v>
      </c>
      <c r="FW67" s="19">
        <v>0</v>
      </c>
      <c r="FX67" s="19">
        <v>0</v>
      </c>
      <c r="FY67" s="19">
        <v>0</v>
      </c>
      <c r="FZ67" s="19">
        <v>0</v>
      </c>
      <c r="GA67" s="19">
        <v>0</v>
      </c>
      <c r="GB67" s="19">
        <v>0</v>
      </c>
      <c r="GC67" s="19">
        <v>0</v>
      </c>
      <c r="GD67" s="19">
        <v>0</v>
      </c>
      <c r="GE67" s="19">
        <v>0</v>
      </c>
      <c r="GF67" s="19">
        <v>0</v>
      </c>
      <c r="GG67" s="19">
        <v>0</v>
      </c>
      <c r="GH67" s="19">
        <v>0</v>
      </c>
      <c r="GI67" s="19">
        <v>0</v>
      </c>
      <c r="GJ67" s="19">
        <v>0</v>
      </c>
      <c r="GK67" s="19">
        <v>0</v>
      </c>
      <c r="GL67" s="19">
        <v>0</v>
      </c>
      <c r="GM67" s="19">
        <v>0</v>
      </c>
      <c r="GN67" s="19">
        <v>0</v>
      </c>
      <c r="GO67" s="19">
        <v>0</v>
      </c>
      <c r="GP67" s="19">
        <v>0</v>
      </c>
      <c r="GQ67" s="19">
        <v>0</v>
      </c>
      <c r="GR67" s="19">
        <v>0</v>
      </c>
      <c r="GS67" s="19">
        <v>0</v>
      </c>
      <c r="GT67" s="19">
        <v>0</v>
      </c>
      <c r="GU67" s="19">
        <v>0</v>
      </c>
      <c r="GV67" s="19">
        <v>0</v>
      </c>
      <c r="GW67" s="19">
        <v>0</v>
      </c>
      <c r="GX67" s="19">
        <v>0</v>
      </c>
      <c r="GY67" s="19">
        <v>0</v>
      </c>
      <c r="GZ67" s="19">
        <v>0</v>
      </c>
      <c r="HA67" s="19">
        <v>0</v>
      </c>
      <c r="HB67" s="19">
        <v>0</v>
      </c>
      <c r="HC67" s="19">
        <v>0</v>
      </c>
      <c r="HD67" s="19">
        <v>0</v>
      </c>
      <c r="HE67" s="19">
        <v>0</v>
      </c>
      <c r="HF67" s="19">
        <v>0</v>
      </c>
      <c r="HG67" s="19">
        <v>0</v>
      </c>
      <c r="HH67" s="19">
        <v>0</v>
      </c>
      <c r="HI67" s="19">
        <v>0</v>
      </c>
      <c r="HJ67" s="19">
        <v>0</v>
      </c>
      <c r="HK67" s="19">
        <v>0</v>
      </c>
      <c r="HL67" s="19">
        <v>0</v>
      </c>
      <c r="HM67" s="19">
        <v>0</v>
      </c>
      <c r="HN67" s="19">
        <v>0</v>
      </c>
      <c r="HO67" s="19">
        <v>0</v>
      </c>
      <c r="HP67" s="19">
        <v>0</v>
      </c>
      <c r="HQ67" s="19">
        <v>0</v>
      </c>
      <c r="HR67" s="19">
        <v>0</v>
      </c>
      <c r="HS67" s="19">
        <v>0</v>
      </c>
      <c r="HT67" s="19">
        <v>0</v>
      </c>
      <c r="HU67" s="19">
        <v>0</v>
      </c>
      <c r="HV67" s="19">
        <v>0</v>
      </c>
      <c r="HW67" s="19">
        <v>0</v>
      </c>
      <c r="HX67" s="30">
        <f t="shared" si="6"/>
        <v>0</v>
      </c>
      <c r="HY67" s="31"/>
      <c r="HZ67" s="32">
        <v>0</v>
      </c>
      <c r="IA67" s="32">
        <v>0</v>
      </c>
      <c r="IB67" s="34">
        <v>0</v>
      </c>
      <c r="IC67" s="32">
        <v>0</v>
      </c>
      <c r="ID67" s="34">
        <v>0</v>
      </c>
      <c r="IE67" s="32">
        <v>0</v>
      </c>
      <c r="IF67" s="32">
        <v>0</v>
      </c>
      <c r="IG67" s="206">
        <v>0</v>
      </c>
      <c r="IH67" s="206"/>
      <c r="II67" s="33">
        <f t="shared" si="14"/>
        <v>0</v>
      </c>
    </row>
    <row r="68" spans="1:243" ht="30" customHeight="1" x14ac:dyDescent="0.25">
      <c r="A68" s="17" t="s">
        <v>290</v>
      </c>
      <c r="B68" s="18" t="s">
        <v>275</v>
      </c>
      <c r="C68" s="36">
        <v>1</v>
      </c>
      <c r="D68" s="19">
        <v>2</v>
      </c>
      <c r="E68" s="36">
        <v>0</v>
      </c>
      <c r="F68" s="19">
        <v>0</v>
      </c>
      <c r="G68" s="18">
        <v>0</v>
      </c>
      <c r="H68" s="19">
        <v>0</v>
      </c>
      <c r="I68" s="36">
        <v>2</v>
      </c>
      <c r="J68" s="18">
        <v>0</v>
      </c>
      <c r="K68" s="20">
        <f t="shared" si="15"/>
        <v>3</v>
      </c>
      <c r="L68" s="20">
        <f t="shared" si="15"/>
        <v>2</v>
      </c>
      <c r="M68" s="21">
        <f t="shared" si="1"/>
        <v>5</v>
      </c>
      <c r="N68" s="36">
        <v>0</v>
      </c>
      <c r="O68" s="18">
        <v>0</v>
      </c>
      <c r="P68" s="36">
        <v>0</v>
      </c>
      <c r="Q68" s="18">
        <v>0</v>
      </c>
      <c r="R68" s="18">
        <v>0</v>
      </c>
      <c r="S68" s="23">
        <v>0</v>
      </c>
      <c r="T68" s="36">
        <v>0</v>
      </c>
      <c r="U68" s="18">
        <v>0</v>
      </c>
      <c r="V68" s="18">
        <v>0</v>
      </c>
      <c r="W68" s="18">
        <v>0</v>
      </c>
      <c r="X68" s="36">
        <v>0</v>
      </c>
      <c r="Y68" s="18">
        <v>0</v>
      </c>
      <c r="Z68" s="18">
        <v>0</v>
      </c>
      <c r="AA68" s="18">
        <v>0</v>
      </c>
      <c r="AB68" s="18">
        <v>0</v>
      </c>
      <c r="AC68" s="18">
        <v>0</v>
      </c>
      <c r="AD68" s="36">
        <v>0</v>
      </c>
      <c r="AE68" s="18">
        <v>0</v>
      </c>
      <c r="AF68" s="20">
        <f t="shared" si="16"/>
        <v>0</v>
      </c>
      <c r="AG68" s="20">
        <f t="shared" si="16"/>
        <v>0</v>
      </c>
      <c r="AH68" s="26">
        <f t="shared" si="19"/>
        <v>0</v>
      </c>
      <c r="AI68" s="27">
        <v>0</v>
      </c>
      <c r="AJ68" s="27">
        <v>0</v>
      </c>
      <c r="AK68" s="27">
        <v>0</v>
      </c>
      <c r="AL68" s="27">
        <v>0</v>
      </c>
      <c r="AM68" s="19">
        <v>0</v>
      </c>
      <c r="AN68" s="19">
        <v>0</v>
      </c>
      <c r="AO68" s="19">
        <v>0</v>
      </c>
      <c r="AP68" s="19">
        <v>0</v>
      </c>
      <c r="AQ68" s="19">
        <v>0</v>
      </c>
      <c r="AR68" s="19">
        <v>0</v>
      </c>
      <c r="AS68" s="19">
        <v>0</v>
      </c>
      <c r="AT68" s="19">
        <v>0</v>
      </c>
      <c r="AU68" s="19">
        <v>0</v>
      </c>
      <c r="AV68" s="19">
        <v>0</v>
      </c>
      <c r="AW68" s="19">
        <v>0</v>
      </c>
      <c r="AX68" s="19">
        <v>0</v>
      </c>
      <c r="AY68" s="19">
        <v>0</v>
      </c>
      <c r="AZ68" s="19">
        <v>0</v>
      </c>
      <c r="BA68" s="19">
        <v>0</v>
      </c>
      <c r="BB68" s="19">
        <v>0</v>
      </c>
      <c r="BC68" s="19">
        <v>0</v>
      </c>
      <c r="BD68" s="19">
        <v>0</v>
      </c>
      <c r="BE68" s="19">
        <v>0</v>
      </c>
      <c r="BF68" s="19">
        <v>0</v>
      </c>
      <c r="BG68" s="19">
        <v>0</v>
      </c>
      <c r="BH68" s="19">
        <v>0</v>
      </c>
      <c r="BI68" s="19">
        <v>0</v>
      </c>
      <c r="BJ68" s="19">
        <v>0</v>
      </c>
      <c r="BK68" s="19">
        <v>0</v>
      </c>
      <c r="BL68" s="19">
        <v>0</v>
      </c>
      <c r="BM68" s="19">
        <v>0</v>
      </c>
      <c r="BN68" s="19">
        <v>0</v>
      </c>
      <c r="BO68" s="19">
        <v>0</v>
      </c>
      <c r="BP68" s="19">
        <v>0</v>
      </c>
      <c r="BQ68" s="19">
        <v>0</v>
      </c>
      <c r="BR68" s="19">
        <v>0</v>
      </c>
      <c r="BS68" s="19">
        <v>0</v>
      </c>
      <c r="BT68" s="19">
        <v>0</v>
      </c>
      <c r="BU68" s="19">
        <v>0</v>
      </c>
      <c r="BV68" s="19">
        <v>0</v>
      </c>
      <c r="BW68" s="19">
        <v>0</v>
      </c>
      <c r="BX68" s="19">
        <v>0</v>
      </c>
      <c r="BY68" s="19">
        <v>0</v>
      </c>
      <c r="BZ68" s="19">
        <v>0</v>
      </c>
      <c r="CA68" s="19">
        <v>0</v>
      </c>
      <c r="CB68" s="19">
        <v>0</v>
      </c>
      <c r="CC68" s="19">
        <v>0</v>
      </c>
      <c r="CD68" s="19">
        <v>0</v>
      </c>
      <c r="CE68" s="19">
        <v>0</v>
      </c>
      <c r="CF68" s="19">
        <v>0</v>
      </c>
      <c r="CG68" s="28">
        <f t="shared" si="12"/>
        <v>0</v>
      </c>
      <c r="CH68" s="29">
        <f t="shared" si="13"/>
        <v>0</v>
      </c>
      <c r="CI68" s="19">
        <v>0</v>
      </c>
      <c r="CJ68" s="19">
        <v>0</v>
      </c>
      <c r="CK68" s="19">
        <v>0</v>
      </c>
      <c r="CL68" s="19">
        <v>0</v>
      </c>
      <c r="CM68" s="27">
        <v>0</v>
      </c>
      <c r="CN68" s="19">
        <v>0</v>
      </c>
      <c r="CO68" s="27">
        <v>0</v>
      </c>
      <c r="CP68" s="19">
        <v>0</v>
      </c>
      <c r="CQ68" s="19">
        <v>0</v>
      </c>
      <c r="CR68" s="19">
        <v>0</v>
      </c>
      <c r="CS68" s="19">
        <v>0</v>
      </c>
      <c r="CT68" s="27">
        <v>0</v>
      </c>
      <c r="CU68" s="19">
        <v>0</v>
      </c>
      <c r="CV68" s="19">
        <v>0</v>
      </c>
      <c r="CW68" s="19">
        <v>0</v>
      </c>
      <c r="CX68" s="27">
        <v>0</v>
      </c>
      <c r="CY68" s="19">
        <v>0</v>
      </c>
      <c r="CZ68" s="19">
        <v>0</v>
      </c>
      <c r="DA68" s="19">
        <v>0</v>
      </c>
      <c r="DB68" s="19">
        <v>0</v>
      </c>
      <c r="DC68" s="27">
        <v>0</v>
      </c>
      <c r="DD68" s="19">
        <v>0</v>
      </c>
      <c r="DE68" s="19">
        <v>0</v>
      </c>
      <c r="DF68" s="19">
        <v>0</v>
      </c>
      <c r="DG68" s="19">
        <v>0</v>
      </c>
      <c r="DH68" s="27">
        <v>0</v>
      </c>
      <c r="DI68" s="19">
        <v>0</v>
      </c>
      <c r="DJ68" s="19">
        <v>0</v>
      </c>
      <c r="DK68" s="19">
        <v>0</v>
      </c>
      <c r="DL68" s="19">
        <v>0</v>
      </c>
      <c r="DM68" s="19">
        <v>0</v>
      </c>
      <c r="DN68" s="19">
        <v>0</v>
      </c>
      <c r="DO68" s="19">
        <v>0</v>
      </c>
      <c r="DP68" s="19">
        <v>0</v>
      </c>
      <c r="DQ68" s="19">
        <v>0</v>
      </c>
      <c r="DR68" s="19">
        <v>0</v>
      </c>
      <c r="DS68" s="19">
        <v>0</v>
      </c>
      <c r="DT68" s="19">
        <v>0</v>
      </c>
      <c r="DU68" s="27">
        <v>0</v>
      </c>
      <c r="DV68" s="19">
        <v>0</v>
      </c>
      <c r="DW68" s="19">
        <v>0</v>
      </c>
      <c r="DX68" s="19">
        <v>0</v>
      </c>
      <c r="DY68" s="27">
        <v>0</v>
      </c>
      <c r="DZ68" s="19">
        <v>0</v>
      </c>
      <c r="EA68" s="19">
        <v>0</v>
      </c>
      <c r="EB68" s="19">
        <v>0</v>
      </c>
      <c r="EC68" s="27">
        <v>0</v>
      </c>
      <c r="ED68" s="19">
        <v>0</v>
      </c>
      <c r="EE68" s="27">
        <v>0</v>
      </c>
      <c r="EF68" s="19">
        <v>0</v>
      </c>
      <c r="EG68" s="27">
        <v>0</v>
      </c>
      <c r="EH68" s="19">
        <v>0</v>
      </c>
      <c r="EI68" s="19">
        <v>0</v>
      </c>
      <c r="EJ68" s="19">
        <v>0</v>
      </c>
      <c r="EK68" s="19">
        <v>0</v>
      </c>
      <c r="EL68" s="19">
        <v>0</v>
      </c>
      <c r="EM68" s="27">
        <v>0</v>
      </c>
      <c r="EN68" s="19">
        <v>0</v>
      </c>
      <c r="EO68" s="19">
        <v>0</v>
      </c>
      <c r="EP68" s="19">
        <v>0</v>
      </c>
      <c r="EQ68" s="19">
        <v>0</v>
      </c>
      <c r="ER68" s="19">
        <v>0</v>
      </c>
      <c r="ES68" s="29">
        <f t="shared" si="7"/>
        <v>0</v>
      </c>
      <c r="ET68" s="29">
        <f t="shared" si="8"/>
        <v>0</v>
      </c>
      <c r="EU68" s="26">
        <f>+SUM(ES68:ET68)</f>
        <v>0</v>
      </c>
      <c r="EV68" s="19">
        <v>0</v>
      </c>
      <c r="EW68" s="19">
        <v>0</v>
      </c>
      <c r="EX68" s="19">
        <v>0</v>
      </c>
      <c r="EY68" s="19">
        <v>0</v>
      </c>
      <c r="EZ68" s="19">
        <v>0</v>
      </c>
      <c r="FA68" s="19">
        <v>0</v>
      </c>
      <c r="FB68" s="19">
        <v>0</v>
      </c>
      <c r="FC68" s="19">
        <v>0</v>
      </c>
      <c r="FD68" s="19">
        <v>0</v>
      </c>
      <c r="FE68" s="19">
        <v>0</v>
      </c>
      <c r="FF68" s="19">
        <v>0</v>
      </c>
      <c r="FG68" s="19">
        <v>0</v>
      </c>
      <c r="FH68" s="19">
        <v>0</v>
      </c>
      <c r="FI68" s="19">
        <v>0</v>
      </c>
      <c r="FJ68" s="19">
        <v>0</v>
      </c>
      <c r="FK68" s="19">
        <v>0</v>
      </c>
      <c r="FL68" s="19">
        <v>0</v>
      </c>
      <c r="FM68" s="19">
        <v>0</v>
      </c>
      <c r="FN68" s="19">
        <v>0</v>
      </c>
      <c r="FO68" s="19">
        <v>0</v>
      </c>
      <c r="FP68" s="19">
        <v>0</v>
      </c>
      <c r="FQ68" s="19">
        <v>0</v>
      </c>
      <c r="FR68" s="19">
        <v>0</v>
      </c>
      <c r="FS68" s="19">
        <v>0</v>
      </c>
      <c r="FT68" s="19">
        <v>0</v>
      </c>
      <c r="FU68" s="19">
        <v>0</v>
      </c>
      <c r="FV68" s="19">
        <v>0</v>
      </c>
      <c r="FW68" s="19">
        <v>0</v>
      </c>
      <c r="FX68" s="19">
        <v>0</v>
      </c>
      <c r="FY68" s="19">
        <v>0</v>
      </c>
      <c r="FZ68" s="19">
        <v>0</v>
      </c>
      <c r="GA68" s="19">
        <v>0</v>
      </c>
      <c r="GB68" s="19">
        <v>0</v>
      </c>
      <c r="GC68" s="19">
        <v>0</v>
      </c>
      <c r="GD68" s="19">
        <v>0</v>
      </c>
      <c r="GE68" s="19">
        <v>0</v>
      </c>
      <c r="GF68" s="19">
        <v>0</v>
      </c>
      <c r="GG68" s="19">
        <v>0</v>
      </c>
      <c r="GH68" s="19">
        <v>0</v>
      </c>
      <c r="GI68" s="19">
        <v>0</v>
      </c>
      <c r="GJ68" s="19">
        <v>0</v>
      </c>
      <c r="GK68" s="19">
        <v>0</v>
      </c>
      <c r="GL68" s="19">
        <v>0</v>
      </c>
      <c r="GM68" s="19">
        <v>0</v>
      </c>
      <c r="GN68" s="19">
        <v>0</v>
      </c>
      <c r="GO68" s="19">
        <v>0</v>
      </c>
      <c r="GP68" s="19">
        <v>0</v>
      </c>
      <c r="GQ68" s="19">
        <v>0</v>
      </c>
      <c r="GR68" s="19">
        <v>0</v>
      </c>
      <c r="GS68" s="19">
        <v>0</v>
      </c>
      <c r="GT68" s="19">
        <v>0</v>
      </c>
      <c r="GU68" s="19">
        <v>0</v>
      </c>
      <c r="GV68" s="19">
        <v>0</v>
      </c>
      <c r="GW68" s="19">
        <v>0</v>
      </c>
      <c r="GX68" s="19">
        <v>0</v>
      </c>
      <c r="GY68" s="19">
        <v>0</v>
      </c>
      <c r="GZ68" s="19">
        <v>0</v>
      </c>
      <c r="HA68" s="19">
        <v>0</v>
      </c>
      <c r="HB68" s="19">
        <v>0</v>
      </c>
      <c r="HC68" s="19">
        <v>0</v>
      </c>
      <c r="HD68" s="19">
        <v>0</v>
      </c>
      <c r="HE68" s="19">
        <v>0</v>
      </c>
      <c r="HF68" s="19">
        <v>0</v>
      </c>
      <c r="HG68" s="19">
        <v>0</v>
      </c>
      <c r="HH68" s="19">
        <v>0</v>
      </c>
      <c r="HI68" s="19">
        <v>0</v>
      </c>
      <c r="HJ68" s="19">
        <v>0</v>
      </c>
      <c r="HK68" s="19">
        <v>0</v>
      </c>
      <c r="HL68" s="19">
        <v>0</v>
      </c>
      <c r="HM68" s="19">
        <v>0</v>
      </c>
      <c r="HN68" s="19">
        <v>0</v>
      </c>
      <c r="HO68" s="19">
        <v>0</v>
      </c>
      <c r="HP68" s="19">
        <v>0</v>
      </c>
      <c r="HQ68" s="19">
        <v>0</v>
      </c>
      <c r="HR68" s="19">
        <v>0</v>
      </c>
      <c r="HS68" s="19">
        <v>0</v>
      </c>
      <c r="HT68" s="19">
        <v>0</v>
      </c>
      <c r="HU68" s="19">
        <v>0</v>
      </c>
      <c r="HV68" s="19">
        <v>0</v>
      </c>
      <c r="HW68" s="19">
        <v>0</v>
      </c>
      <c r="HX68" s="30">
        <f t="shared" si="6"/>
        <v>0</v>
      </c>
      <c r="HY68" s="31"/>
      <c r="HZ68" s="32">
        <v>0</v>
      </c>
      <c r="IA68" s="32">
        <v>0</v>
      </c>
      <c r="IB68" s="34">
        <v>0</v>
      </c>
      <c r="IC68" s="32">
        <v>0</v>
      </c>
      <c r="ID68" s="34">
        <v>0</v>
      </c>
      <c r="IE68" s="32">
        <v>0</v>
      </c>
      <c r="IF68" s="32">
        <v>0</v>
      </c>
      <c r="IG68" s="206">
        <v>0</v>
      </c>
      <c r="IH68" s="206"/>
      <c r="II68" s="33">
        <f t="shared" si="14"/>
        <v>0</v>
      </c>
    </row>
    <row r="69" spans="1:243" ht="30" customHeight="1" x14ac:dyDescent="0.25">
      <c r="A69" s="17" t="s">
        <v>291</v>
      </c>
      <c r="B69" s="18" t="s">
        <v>275</v>
      </c>
      <c r="C69" s="36">
        <v>0</v>
      </c>
      <c r="D69" s="19">
        <v>0</v>
      </c>
      <c r="E69" s="36">
        <v>0</v>
      </c>
      <c r="F69" s="19">
        <v>0</v>
      </c>
      <c r="G69" s="18">
        <v>0</v>
      </c>
      <c r="H69" s="19">
        <v>0</v>
      </c>
      <c r="I69" s="36">
        <v>0</v>
      </c>
      <c r="J69" s="18">
        <v>0</v>
      </c>
      <c r="K69" s="20">
        <f t="shared" si="15"/>
        <v>0</v>
      </c>
      <c r="L69" s="20">
        <f t="shared" si="15"/>
        <v>0</v>
      </c>
      <c r="M69" s="21">
        <f t="shared" si="1"/>
        <v>0</v>
      </c>
      <c r="N69" s="36">
        <v>0</v>
      </c>
      <c r="O69" s="18">
        <v>0</v>
      </c>
      <c r="P69" s="36">
        <v>0</v>
      </c>
      <c r="Q69" s="18">
        <v>0</v>
      </c>
      <c r="R69" s="18">
        <v>0</v>
      </c>
      <c r="S69" s="23">
        <v>0</v>
      </c>
      <c r="T69" s="36">
        <v>0</v>
      </c>
      <c r="U69" s="18">
        <v>0</v>
      </c>
      <c r="V69" s="18">
        <v>0</v>
      </c>
      <c r="W69" s="18">
        <v>0</v>
      </c>
      <c r="X69" s="36">
        <v>0</v>
      </c>
      <c r="Y69" s="18">
        <v>0</v>
      </c>
      <c r="Z69" s="18">
        <v>0</v>
      </c>
      <c r="AA69" s="18">
        <v>0</v>
      </c>
      <c r="AB69" s="18">
        <v>0</v>
      </c>
      <c r="AC69" s="18">
        <v>0</v>
      </c>
      <c r="AD69" s="36">
        <v>0</v>
      </c>
      <c r="AE69" s="18">
        <v>0</v>
      </c>
      <c r="AF69" s="20">
        <f t="shared" si="16"/>
        <v>0</v>
      </c>
      <c r="AG69" s="20">
        <f t="shared" si="16"/>
        <v>0</v>
      </c>
      <c r="AH69" s="26">
        <f t="shared" si="19"/>
        <v>0</v>
      </c>
      <c r="AI69" s="27">
        <v>0</v>
      </c>
      <c r="AJ69" s="27">
        <v>0</v>
      </c>
      <c r="AK69" s="27">
        <v>0</v>
      </c>
      <c r="AL69" s="27">
        <v>0</v>
      </c>
      <c r="AM69" s="19">
        <v>0</v>
      </c>
      <c r="AN69" s="19">
        <v>0</v>
      </c>
      <c r="AO69" s="19">
        <v>0</v>
      </c>
      <c r="AP69" s="19">
        <v>0</v>
      </c>
      <c r="AQ69" s="19">
        <v>0</v>
      </c>
      <c r="AR69" s="19">
        <v>0</v>
      </c>
      <c r="AS69" s="19">
        <v>0</v>
      </c>
      <c r="AT69" s="19">
        <v>0</v>
      </c>
      <c r="AU69" s="19">
        <v>0</v>
      </c>
      <c r="AV69" s="19">
        <v>0</v>
      </c>
      <c r="AW69" s="19">
        <v>0</v>
      </c>
      <c r="AX69" s="19">
        <v>0</v>
      </c>
      <c r="AY69" s="19">
        <v>0</v>
      </c>
      <c r="AZ69" s="19">
        <v>0</v>
      </c>
      <c r="BA69" s="19">
        <v>0</v>
      </c>
      <c r="BB69" s="19">
        <v>0</v>
      </c>
      <c r="BC69" s="19">
        <v>0</v>
      </c>
      <c r="BD69" s="19">
        <v>0</v>
      </c>
      <c r="BE69" s="19">
        <v>0</v>
      </c>
      <c r="BF69" s="19">
        <v>0</v>
      </c>
      <c r="BG69" s="19">
        <v>0</v>
      </c>
      <c r="BH69" s="19">
        <v>0</v>
      </c>
      <c r="BI69" s="19">
        <v>0</v>
      </c>
      <c r="BJ69" s="19">
        <v>0</v>
      </c>
      <c r="BK69" s="19">
        <v>0</v>
      </c>
      <c r="BL69" s="19">
        <v>0</v>
      </c>
      <c r="BM69" s="19">
        <v>0</v>
      </c>
      <c r="BN69" s="19">
        <v>0</v>
      </c>
      <c r="BO69" s="19">
        <v>0</v>
      </c>
      <c r="BP69" s="19">
        <v>0</v>
      </c>
      <c r="BQ69" s="19">
        <v>0</v>
      </c>
      <c r="BR69" s="19">
        <v>0</v>
      </c>
      <c r="BS69" s="19">
        <v>10</v>
      </c>
      <c r="BT69" s="19">
        <v>0</v>
      </c>
      <c r="BU69" s="19">
        <v>0</v>
      </c>
      <c r="BV69" s="19">
        <v>0</v>
      </c>
      <c r="BW69" s="19">
        <v>0</v>
      </c>
      <c r="BX69" s="19">
        <v>0</v>
      </c>
      <c r="BY69" s="19">
        <v>0</v>
      </c>
      <c r="BZ69" s="19">
        <v>0</v>
      </c>
      <c r="CA69" s="19">
        <v>0</v>
      </c>
      <c r="CB69" s="19">
        <v>0</v>
      </c>
      <c r="CC69" s="19">
        <v>0</v>
      </c>
      <c r="CD69" s="19">
        <v>0</v>
      </c>
      <c r="CE69" s="19">
        <v>0</v>
      </c>
      <c r="CF69" s="19">
        <v>0</v>
      </c>
      <c r="CG69" s="28">
        <f t="shared" si="12"/>
        <v>10</v>
      </c>
      <c r="CH69" s="29">
        <f t="shared" si="13"/>
        <v>0</v>
      </c>
      <c r="CI69" s="19">
        <v>0</v>
      </c>
      <c r="CJ69" s="19">
        <v>0</v>
      </c>
      <c r="CK69" s="19">
        <v>0</v>
      </c>
      <c r="CL69" s="19">
        <v>0</v>
      </c>
      <c r="CM69" s="27">
        <v>0</v>
      </c>
      <c r="CN69" s="19">
        <v>0</v>
      </c>
      <c r="CO69" s="27">
        <v>0</v>
      </c>
      <c r="CP69" s="19">
        <v>0</v>
      </c>
      <c r="CQ69" s="19">
        <v>0</v>
      </c>
      <c r="CR69" s="19">
        <v>0</v>
      </c>
      <c r="CS69" s="19">
        <v>0</v>
      </c>
      <c r="CT69" s="27">
        <v>0</v>
      </c>
      <c r="CU69" s="19">
        <v>0</v>
      </c>
      <c r="CV69" s="19">
        <v>0</v>
      </c>
      <c r="CW69" s="19">
        <v>0</v>
      </c>
      <c r="CX69" s="27">
        <v>0</v>
      </c>
      <c r="CY69" s="19">
        <v>0</v>
      </c>
      <c r="CZ69" s="27">
        <v>0</v>
      </c>
      <c r="DA69" s="19">
        <v>0</v>
      </c>
      <c r="DB69" s="19">
        <v>0</v>
      </c>
      <c r="DC69" s="27">
        <v>0</v>
      </c>
      <c r="DD69" s="19">
        <v>0</v>
      </c>
      <c r="DE69" s="27">
        <v>0</v>
      </c>
      <c r="DF69" s="19">
        <v>0</v>
      </c>
      <c r="DG69" s="19">
        <v>0</v>
      </c>
      <c r="DH69" s="27">
        <v>0</v>
      </c>
      <c r="DI69" s="19">
        <v>0</v>
      </c>
      <c r="DJ69" s="19">
        <v>0</v>
      </c>
      <c r="DK69" s="19">
        <v>0</v>
      </c>
      <c r="DL69" s="19">
        <v>0</v>
      </c>
      <c r="DM69" s="19">
        <v>0</v>
      </c>
      <c r="DN69" s="19">
        <v>0</v>
      </c>
      <c r="DO69" s="19">
        <v>0</v>
      </c>
      <c r="DP69" s="19">
        <v>0</v>
      </c>
      <c r="DQ69" s="19">
        <v>0</v>
      </c>
      <c r="DR69" s="27">
        <v>0</v>
      </c>
      <c r="DS69" s="19">
        <v>0</v>
      </c>
      <c r="DT69" s="19">
        <v>0</v>
      </c>
      <c r="DU69" s="27">
        <v>0</v>
      </c>
      <c r="DV69" s="19">
        <v>0</v>
      </c>
      <c r="DW69" s="27">
        <v>0</v>
      </c>
      <c r="DX69" s="19">
        <v>0</v>
      </c>
      <c r="DY69" s="27">
        <v>0</v>
      </c>
      <c r="DZ69" s="19">
        <v>0</v>
      </c>
      <c r="EA69" s="19">
        <v>0</v>
      </c>
      <c r="EB69" s="19">
        <v>0</v>
      </c>
      <c r="EC69" s="27">
        <v>0</v>
      </c>
      <c r="ED69" s="19">
        <v>0</v>
      </c>
      <c r="EE69" s="27">
        <v>0</v>
      </c>
      <c r="EF69" s="19">
        <v>0</v>
      </c>
      <c r="EG69" s="27">
        <v>0</v>
      </c>
      <c r="EH69" s="19">
        <v>0</v>
      </c>
      <c r="EI69" s="19">
        <v>0</v>
      </c>
      <c r="EJ69" s="19">
        <v>0</v>
      </c>
      <c r="EK69" s="19">
        <v>0</v>
      </c>
      <c r="EL69" s="19">
        <v>0</v>
      </c>
      <c r="EM69" s="27">
        <v>0</v>
      </c>
      <c r="EN69" s="27">
        <v>0</v>
      </c>
      <c r="EO69" s="19">
        <v>0</v>
      </c>
      <c r="EP69" s="19">
        <v>0</v>
      </c>
      <c r="EQ69" s="19">
        <v>0</v>
      </c>
      <c r="ER69" s="19">
        <v>0</v>
      </c>
      <c r="ES69" s="29">
        <f t="shared" si="7"/>
        <v>0</v>
      </c>
      <c r="ET69" s="29">
        <f t="shared" si="8"/>
        <v>0</v>
      </c>
      <c r="EU69" s="26">
        <f>+SUM(ES69:ET69)</f>
        <v>0</v>
      </c>
      <c r="EV69" s="19">
        <v>0</v>
      </c>
      <c r="EW69" s="19">
        <v>0</v>
      </c>
      <c r="EX69" s="19">
        <v>0</v>
      </c>
      <c r="EY69" s="19">
        <v>0</v>
      </c>
      <c r="EZ69" s="19">
        <v>0</v>
      </c>
      <c r="FA69" s="19">
        <v>0</v>
      </c>
      <c r="FB69" s="19">
        <v>0</v>
      </c>
      <c r="FC69" s="19">
        <v>0</v>
      </c>
      <c r="FD69" s="19">
        <v>0</v>
      </c>
      <c r="FE69" s="19">
        <v>0</v>
      </c>
      <c r="FF69" s="19">
        <v>0</v>
      </c>
      <c r="FG69" s="19">
        <v>0</v>
      </c>
      <c r="FH69" s="19">
        <v>0</v>
      </c>
      <c r="FI69" s="19">
        <v>0</v>
      </c>
      <c r="FJ69" s="19">
        <v>0</v>
      </c>
      <c r="FK69" s="19">
        <v>0</v>
      </c>
      <c r="FL69" s="19">
        <v>0</v>
      </c>
      <c r="FM69" s="19">
        <v>0</v>
      </c>
      <c r="FN69" s="19">
        <v>0</v>
      </c>
      <c r="FO69" s="19">
        <v>0</v>
      </c>
      <c r="FP69" s="19">
        <v>0</v>
      </c>
      <c r="FQ69" s="19">
        <v>0</v>
      </c>
      <c r="FR69" s="19">
        <v>0</v>
      </c>
      <c r="FS69" s="19">
        <v>0</v>
      </c>
      <c r="FT69" s="19">
        <v>0</v>
      </c>
      <c r="FU69" s="19">
        <v>0</v>
      </c>
      <c r="FV69" s="19">
        <v>0</v>
      </c>
      <c r="FW69" s="19">
        <v>0</v>
      </c>
      <c r="FX69" s="19">
        <v>0</v>
      </c>
      <c r="FY69" s="19">
        <v>0</v>
      </c>
      <c r="FZ69" s="19">
        <v>0</v>
      </c>
      <c r="GA69" s="19">
        <v>0</v>
      </c>
      <c r="GB69" s="19">
        <v>0</v>
      </c>
      <c r="GC69" s="19">
        <v>0</v>
      </c>
      <c r="GD69" s="19">
        <v>0</v>
      </c>
      <c r="GE69" s="19">
        <v>0</v>
      </c>
      <c r="GF69" s="19">
        <v>0</v>
      </c>
      <c r="GG69" s="19">
        <v>0</v>
      </c>
      <c r="GH69" s="19">
        <v>0</v>
      </c>
      <c r="GI69" s="19">
        <v>0</v>
      </c>
      <c r="GJ69" s="19">
        <v>0</v>
      </c>
      <c r="GK69" s="19">
        <v>0</v>
      </c>
      <c r="GL69" s="19">
        <v>0</v>
      </c>
      <c r="GM69" s="19">
        <v>0</v>
      </c>
      <c r="GN69" s="19">
        <v>0</v>
      </c>
      <c r="GO69" s="19">
        <v>0</v>
      </c>
      <c r="GP69" s="19">
        <v>0</v>
      </c>
      <c r="GQ69" s="19">
        <v>0</v>
      </c>
      <c r="GR69" s="19">
        <v>0</v>
      </c>
      <c r="GS69" s="19">
        <v>0</v>
      </c>
      <c r="GT69" s="19">
        <v>0</v>
      </c>
      <c r="GU69" s="19">
        <v>0</v>
      </c>
      <c r="GV69" s="19">
        <v>0</v>
      </c>
      <c r="GW69" s="19">
        <v>0</v>
      </c>
      <c r="GX69" s="19">
        <v>0</v>
      </c>
      <c r="GY69" s="19">
        <v>0</v>
      </c>
      <c r="GZ69" s="19">
        <v>0</v>
      </c>
      <c r="HA69" s="19">
        <v>0</v>
      </c>
      <c r="HB69" s="19">
        <v>0</v>
      </c>
      <c r="HC69" s="19">
        <v>0</v>
      </c>
      <c r="HD69" s="19">
        <v>0</v>
      </c>
      <c r="HE69" s="19">
        <v>0</v>
      </c>
      <c r="HF69" s="19">
        <v>0</v>
      </c>
      <c r="HG69" s="19">
        <v>0</v>
      </c>
      <c r="HH69" s="19">
        <v>0</v>
      </c>
      <c r="HI69" s="19">
        <v>0</v>
      </c>
      <c r="HJ69" s="19">
        <v>0</v>
      </c>
      <c r="HK69" s="19">
        <v>0</v>
      </c>
      <c r="HL69" s="19">
        <v>0</v>
      </c>
      <c r="HM69" s="19">
        <v>0</v>
      </c>
      <c r="HN69" s="19">
        <v>0</v>
      </c>
      <c r="HO69" s="19">
        <v>0</v>
      </c>
      <c r="HP69" s="19">
        <v>0</v>
      </c>
      <c r="HQ69" s="19">
        <v>0</v>
      </c>
      <c r="HR69" s="19">
        <v>0</v>
      </c>
      <c r="HS69" s="19">
        <v>0</v>
      </c>
      <c r="HT69" s="19">
        <v>0</v>
      </c>
      <c r="HU69" s="19">
        <v>0</v>
      </c>
      <c r="HV69" s="19">
        <v>0</v>
      </c>
      <c r="HW69" s="19">
        <v>0</v>
      </c>
      <c r="HX69" s="30">
        <f t="shared" si="6"/>
        <v>0</v>
      </c>
      <c r="HY69" s="31"/>
      <c r="HZ69" s="32">
        <v>0</v>
      </c>
      <c r="IA69" s="32">
        <v>0</v>
      </c>
      <c r="IB69" s="34">
        <v>0</v>
      </c>
      <c r="IC69" s="32">
        <v>0</v>
      </c>
      <c r="ID69" s="34">
        <v>0</v>
      </c>
      <c r="IE69" s="32">
        <v>0</v>
      </c>
      <c r="IF69" s="32">
        <v>0</v>
      </c>
      <c r="IG69" s="206">
        <v>0</v>
      </c>
      <c r="IH69" s="206"/>
      <c r="II69" s="33">
        <f t="shared" si="14"/>
        <v>0</v>
      </c>
    </row>
    <row r="70" spans="1:243" s="39" customFormat="1" ht="30" customHeight="1" x14ac:dyDescent="0.25">
      <c r="A70" s="35" t="s">
        <v>292</v>
      </c>
      <c r="B70" s="18" t="s">
        <v>275</v>
      </c>
      <c r="C70" s="36">
        <v>0</v>
      </c>
      <c r="D70" s="19">
        <v>1</v>
      </c>
      <c r="E70" s="36">
        <v>0</v>
      </c>
      <c r="F70" s="19">
        <v>0</v>
      </c>
      <c r="G70" s="18">
        <v>0</v>
      </c>
      <c r="H70" s="19">
        <v>0</v>
      </c>
      <c r="I70" s="36">
        <v>1</v>
      </c>
      <c r="J70" s="18">
        <v>0</v>
      </c>
      <c r="K70" s="20">
        <f t="shared" si="15"/>
        <v>1</v>
      </c>
      <c r="L70" s="20">
        <f t="shared" si="15"/>
        <v>1</v>
      </c>
      <c r="M70" s="21">
        <f t="shared" si="1"/>
        <v>2</v>
      </c>
      <c r="N70" s="36">
        <v>0</v>
      </c>
      <c r="O70" s="18">
        <v>0</v>
      </c>
      <c r="P70" s="36">
        <v>0</v>
      </c>
      <c r="Q70" s="18">
        <v>0</v>
      </c>
      <c r="R70" s="36">
        <v>0</v>
      </c>
      <c r="S70" s="23">
        <v>0</v>
      </c>
      <c r="T70" s="36">
        <v>0</v>
      </c>
      <c r="U70" s="18">
        <v>0</v>
      </c>
      <c r="V70" s="36">
        <v>0</v>
      </c>
      <c r="W70" s="18">
        <v>0</v>
      </c>
      <c r="X70" s="36">
        <v>0</v>
      </c>
      <c r="Y70" s="18">
        <v>0</v>
      </c>
      <c r="Z70" s="36">
        <v>0</v>
      </c>
      <c r="AA70" s="18">
        <v>0</v>
      </c>
      <c r="AB70" s="18">
        <v>0</v>
      </c>
      <c r="AC70" s="18">
        <v>0</v>
      </c>
      <c r="AD70" s="36">
        <v>0</v>
      </c>
      <c r="AE70" s="18">
        <v>0</v>
      </c>
      <c r="AF70" s="20">
        <f t="shared" si="16"/>
        <v>0</v>
      </c>
      <c r="AG70" s="20">
        <f t="shared" si="16"/>
        <v>0</v>
      </c>
      <c r="AH70" s="26">
        <f t="shared" si="19"/>
        <v>0</v>
      </c>
      <c r="AI70" s="27">
        <v>2</v>
      </c>
      <c r="AJ70" s="27">
        <v>0</v>
      </c>
      <c r="AK70" s="27">
        <v>0</v>
      </c>
      <c r="AL70" s="27">
        <v>0</v>
      </c>
      <c r="AM70" s="19">
        <v>0</v>
      </c>
      <c r="AN70" s="19">
        <v>0</v>
      </c>
      <c r="AO70" s="19">
        <v>0</v>
      </c>
      <c r="AP70" s="19">
        <v>0</v>
      </c>
      <c r="AQ70" s="19">
        <v>0</v>
      </c>
      <c r="AR70" s="19">
        <v>0</v>
      </c>
      <c r="AS70" s="19">
        <v>0</v>
      </c>
      <c r="AT70" s="19">
        <v>0</v>
      </c>
      <c r="AU70" s="19">
        <v>0</v>
      </c>
      <c r="AV70" s="19">
        <v>0</v>
      </c>
      <c r="AW70" s="19">
        <v>0</v>
      </c>
      <c r="AX70" s="19">
        <v>0</v>
      </c>
      <c r="AY70" s="19">
        <v>0</v>
      </c>
      <c r="AZ70" s="19">
        <v>0</v>
      </c>
      <c r="BA70" s="19">
        <v>0</v>
      </c>
      <c r="BB70" s="19">
        <v>0</v>
      </c>
      <c r="BC70" s="19">
        <v>0</v>
      </c>
      <c r="BD70" s="19">
        <v>0</v>
      </c>
      <c r="BE70" s="19">
        <v>0</v>
      </c>
      <c r="BF70" s="19">
        <v>0</v>
      </c>
      <c r="BG70" s="19">
        <v>0</v>
      </c>
      <c r="BH70" s="19">
        <v>0</v>
      </c>
      <c r="BI70" s="19">
        <v>0</v>
      </c>
      <c r="BJ70" s="19">
        <v>0</v>
      </c>
      <c r="BK70" s="19">
        <v>0</v>
      </c>
      <c r="BL70" s="19">
        <v>0</v>
      </c>
      <c r="BM70" s="19">
        <v>0</v>
      </c>
      <c r="BN70" s="19">
        <v>0</v>
      </c>
      <c r="BO70" s="19">
        <v>0</v>
      </c>
      <c r="BP70" s="19">
        <v>0</v>
      </c>
      <c r="BQ70" s="19">
        <v>0</v>
      </c>
      <c r="BR70" s="19">
        <v>0</v>
      </c>
      <c r="BS70" s="19">
        <v>0</v>
      </c>
      <c r="BT70" s="19">
        <v>0</v>
      </c>
      <c r="BU70" s="19">
        <v>0</v>
      </c>
      <c r="BV70" s="19">
        <v>0</v>
      </c>
      <c r="BW70" s="19">
        <v>0</v>
      </c>
      <c r="BX70" s="19">
        <v>0</v>
      </c>
      <c r="BY70" s="19">
        <v>0</v>
      </c>
      <c r="BZ70" s="19">
        <v>0</v>
      </c>
      <c r="CA70" s="19">
        <v>0</v>
      </c>
      <c r="CB70" s="19">
        <v>0</v>
      </c>
      <c r="CC70" s="19">
        <v>0</v>
      </c>
      <c r="CD70" s="19">
        <v>0</v>
      </c>
      <c r="CE70" s="19">
        <v>0</v>
      </c>
      <c r="CF70" s="19">
        <v>0</v>
      </c>
      <c r="CG70" s="28">
        <f t="shared" si="12"/>
        <v>2</v>
      </c>
      <c r="CH70" s="29">
        <f t="shared" si="13"/>
        <v>0</v>
      </c>
      <c r="CI70" s="19">
        <v>0</v>
      </c>
      <c r="CJ70" s="19">
        <v>0</v>
      </c>
      <c r="CK70" s="27">
        <v>0</v>
      </c>
      <c r="CL70" s="19">
        <v>0</v>
      </c>
      <c r="CM70" s="27">
        <v>0</v>
      </c>
      <c r="CN70" s="19">
        <v>0</v>
      </c>
      <c r="CO70" s="27">
        <v>0</v>
      </c>
      <c r="CP70" s="19">
        <v>0</v>
      </c>
      <c r="CQ70" s="27">
        <v>0</v>
      </c>
      <c r="CR70" s="19">
        <v>0</v>
      </c>
      <c r="CS70" s="19">
        <v>0</v>
      </c>
      <c r="CT70" s="27">
        <v>0</v>
      </c>
      <c r="CU70" s="19">
        <v>0</v>
      </c>
      <c r="CV70" s="19">
        <v>0</v>
      </c>
      <c r="CW70" s="19">
        <v>0</v>
      </c>
      <c r="CX70" s="27">
        <v>0</v>
      </c>
      <c r="CY70" s="19">
        <v>0</v>
      </c>
      <c r="CZ70" s="27">
        <v>0</v>
      </c>
      <c r="DA70" s="19">
        <v>0</v>
      </c>
      <c r="DB70" s="19">
        <v>0</v>
      </c>
      <c r="DC70" s="27">
        <v>0</v>
      </c>
      <c r="DD70" s="19">
        <v>0</v>
      </c>
      <c r="DE70" s="27">
        <v>0</v>
      </c>
      <c r="DF70" s="19">
        <v>0</v>
      </c>
      <c r="DG70" s="19">
        <v>0</v>
      </c>
      <c r="DH70" s="27">
        <v>0</v>
      </c>
      <c r="DI70" s="19">
        <v>0</v>
      </c>
      <c r="DJ70" s="19">
        <v>0</v>
      </c>
      <c r="DK70" s="19">
        <v>0</v>
      </c>
      <c r="DL70" s="27">
        <v>0</v>
      </c>
      <c r="DM70" s="19">
        <v>0</v>
      </c>
      <c r="DN70" s="19">
        <v>0</v>
      </c>
      <c r="DO70" s="19">
        <v>0</v>
      </c>
      <c r="DP70" s="27">
        <v>0</v>
      </c>
      <c r="DQ70" s="19">
        <v>0</v>
      </c>
      <c r="DR70" s="27">
        <v>0</v>
      </c>
      <c r="DS70" s="19">
        <v>0</v>
      </c>
      <c r="DT70" s="19">
        <v>0</v>
      </c>
      <c r="DU70" s="27">
        <v>0</v>
      </c>
      <c r="DV70" s="19">
        <v>0</v>
      </c>
      <c r="DW70" s="27">
        <v>0</v>
      </c>
      <c r="DX70" s="19">
        <v>0</v>
      </c>
      <c r="DY70" s="27">
        <v>0</v>
      </c>
      <c r="DZ70" s="19">
        <v>0</v>
      </c>
      <c r="EA70" s="19">
        <v>0</v>
      </c>
      <c r="EB70" s="19">
        <v>0</v>
      </c>
      <c r="EC70" s="27">
        <v>0</v>
      </c>
      <c r="ED70" s="19">
        <v>0</v>
      </c>
      <c r="EE70" s="27">
        <v>0</v>
      </c>
      <c r="EF70" s="19">
        <v>0</v>
      </c>
      <c r="EG70" s="27">
        <v>0</v>
      </c>
      <c r="EH70" s="19">
        <v>0</v>
      </c>
      <c r="EI70" s="19">
        <v>0</v>
      </c>
      <c r="EJ70" s="19">
        <v>0</v>
      </c>
      <c r="EK70" s="27">
        <v>0</v>
      </c>
      <c r="EL70" s="19">
        <v>0</v>
      </c>
      <c r="EM70" s="27">
        <v>0</v>
      </c>
      <c r="EN70" s="27">
        <v>0</v>
      </c>
      <c r="EO70" s="19">
        <v>0</v>
      </c>
      <c r="EP70" s="19">
        <v>0</v>
      </c>
      <c r="EQ70" s="19">
        <v>0</v>
      </c>
      <c r="ER70" s="19">
        <v>0</v>
      </c>
      <c r="ES70" s="29">
        <f t="shared" si="7"/>
        <v>0</v>
      </c>
      <c r="ET70" s="29">
        <f t="shared" si="8"/>
        <v>0</v>
      </c>
      <c r="EU70" s="26">
        <f>+SUM(ES70:ET70)</f>
        <v>0</v>
      </c>
      <c r="EV70" s="19">
        <v>0</v>
      </c>
      <c r="EW70" s="19">
        <v>0</v>
      </c>
      <c r="EX70" s="19">
        <v>0</v>
      </c>
      <c r="EY70" s="19">
        <v>0</v>
      </c>
      <c r="EZ70" s="19">
        <v>0</v>
      </c>
      <c r="FA70" s="19">
        <v>0</v>
      </c>
      <c r="FB70" s="19">
        <v>0</v>
      </c>
      <c r="FC70" s="19">
        <v>0</v>
      </c>
      <c r="FD70" s="19">
        <v>0</v>
      </c>
      <c r="FE70" s="19">
        <v>0</v>
      </c>
      <c r="FF70" s="19">
        <v>0</v>
      </c>
      <c r="FG70" s="19">
        <v>0</v>
      </c>
      <c r="FH70" s="19">
        <v>0</v>
      </c>
      <c r="FI70" s="19">
        <v>0</v>
      </c>
      <c r="FJ70" s="19">
        <v>0</v>
      </c>
      <c r="FK70" s="19">
        <v>0</v>
      </c>
      <c r="FL70" s="19">
        <v>0</v>
      </c>
      <c r="FM70" s="19">
        <v>0</v>
      </c>
      <c r="FN70" s="19">
        <v>0</v>
      </c>
      <c r="FO70" s="19">
        <v>0</v>
      </c>
      <c r="FP70" s="19">
        <v>0</v>
      </c>
      <c r="FQ70" s="19">
        <v>0</v>
      </c>
      <c r="FR70" s="19">
        <v>0</v>
      </c>
      <c r="FS70" s="19">
        <v>0</v>
      </c>
      <c r="FT70" s="19">
        <v>0</v>
      </c>
      <c r="FU70" s="19">
        <v>0</v>
      </c>
      <c r="FV70" s="19">
        <v>0</v>
      </c>
      <c r="FW70" s="19">
        <v>0</v>
      </c>
      <c r="FX70" s="19">
        <v>0</v>
      </c>
      <c r="FY70" s="19">
        <v>0</v>
      </c>
      <c r="FZ70" s="19">
        <v>0</v>
      </c>
      <c r="GA70" s="19">
        <v>0</v>
      </c>
      <c r="GB70" s="19">
        <v>0</v>
      </c>
      <c r="GC70" s="19">
        <v>0</v>
      </c>
      <c r="GD70" s="19">
        <v>0</v>
      </c>
      <c r="GE70" s="19">
        <v>0</v>
      </c>
      <c r="GF70" s="19">
        <v>0</v>
      </c>
      <c r="GG70" s="19">
        <v>0</v>
      </c>
      <c r="GH70" s="19">
        <v>0</v>
      </c>
      <c r="GI70" s="19">
        <v>0</v>
      </c>
      <c r="GJ70" s="19">
        <v>0</v>
      </c>
      <c r="GK70" s="19">
        <v>0</v>
      </c>
      <c r="GL70" s="19">
        <v>0</v>
      </c>
      <c r="GM70" s="19">
        <v>0</v>
      </c>
      <c r="GN70" s="19">
        <v>0</v>
      </c>
      <c r="GO70" s="19">
        <v>0</v>
      </c>
      <c r="GP70" s="19">
        <v>0</v>
      </c>
      <c r="GQ70" s="19">
        <v>0</v>
      </c>
      <c r="GR70" s="19">
        <v>0</v>
      </c>
      <c r="GS70" s="19">
        <v>0</v>
      </c>
      <c r="GT70" s="19">
        <v>0</v>
      </c>
      <c r="GU70" s="19">
        <v>0</v>
      </c>
      <c r="GV70" s="19">
        <v>0</v>
      </c>
      <c r="GW70" s="19">
        <v>0</v>
      </c>
      <c r="GX70" s="19">
        <v>0</v>
      </c>
      <c r="GY70" s="19">
        <v>0</v>
      </c>
      <c r="GZ70" s="19">
        <v>0</v>
      </c>
      <c r="HA70" s="19">
        <v>0</v>
      </c>
      <c r="HB70" s="19">
        <v>0</v>
      </c>
      <c r="HC70" s="19">
        <v>0</v>
      </c>
      <c r="HD70" s="19">
        <v>0</v>
      </c>
      <c r="HE70" s="19">
        <v>0</v>
      </c>
      <c r="HF70" s="19">
        <v>0</v>
      </c>
      <c r="HG70" s="19">
        <v>0</v>
      </c>
      <c r="HH70" s="19">
        <v>0</v>
      </c>
      <c r="HI70" s="19">
        <v>0</v>
      </c>
      <c r="HJ70" s="19">
        <v>0</v>
      </c>
      <c r="HK70" s="19">
        <v>0</v>
      </c>
      <c r="HL70" s="19">
        <v>0</v>
      </c>
      <c r="HM70" s="19">
        <v>0</v>
      </c>
      <c r="HN70" s="19">
        <v>0</v>
      </c>
      <c r="HO70" s="19">
        <v>0</v>
      </c>
      <c r="HP70" s="19">
        <v>0</v>
      </c>
      <c r="HQ70" s="19">
        <v>0</v>
      </c>
      <c r="HR70" s="19">
        <v>0</v>
      </c>
      <c r="HS70" s="19">
        <v>0</v>
      </c>
      <c r="HT70" s="19">
        <v>0</v>
      </c>
      <c r="HU70" s="19">
        <v>0</v>
      </c>
      <c r="HV70" s="19">
        <v>0</v>
      </c>
      <c r="HW70" s="19">
        <v>0</v>
      </c>
      <c r="HX70" s="30">
        <f t="shared" si="6"/>
        <v>0</v>
      </c>
      <c r="HY70" s="31"/>
      <c r="HZ70" s="37">
        <v>0</v>
      </c>
      <c r="IA70" s="37">
        <v>0</v>
      </c>
      <c r="IB70" s="38">
        <v>0</v>
      </c>
      <c r="IC70" s="37">
        <v>2</v>
      </c>
      <c r="ID70" s="38">
        <v>0</v>
      </c>
      <c r="IE70" s="37">
        <v>0</v>
      </c>
      <c r="IF70" s="37">
        <v>0</v>
      </c>
      <c r="IG70" s="206">
        <v>0</v>
      </c>
      <c r="IH70" s="206"/>
      <c r="II70" s="33">
        <f t="shared" si="14"/>
        <v>2</v>
      </c>
    </row>
    <row r="71" spans="1:243" ht="30" customHeight="1" x14ac:dyDescent="0.25">
      <c r="A71" s="17" t="s">
        <v>293</v>
      </c>
      <c r="B71" s="18" t="s">
        <v>294</v>
      </c>
      <c r="C71" s="18">
        <v>13</v>
      </c>
      <c r="D71" s="19">
        <v>29</v>
      </c>
      <c r="E71" s="18">
        <v>2</v>
      </c>
      <c r="F71" s="19">
        <v>8</v>
      </c>
      <c r="G71" s="18">
        <v>2</v>
      </c>
      <c r="H71" s="19">
        <v>2</v>
      </c>
      <c r="I71" s="18">
        <v>104</v>
      </c>
      <c r="J71" s="18">
        <v>87</v>
      </c>
      <c r="K71" s="20">
        <f t="shared" si="15"/>
        <v>121</v>
      </c>
      <c r="L71" s="20">
        <f t="shared" si="15"/>
        <v>126</v>
      </c>
      <c r="M71" s="21">
        <f t="shared" si="1"/>
        <v>247</v>
      </c>
      <c r="N71" s="36">
        <v>0</v>
      </c>
      <c r="O71" s="18">
        <v>0</v>
      </c>
      <c r="P71" s="36">
        <v>0</v>
      </c>
      <c r="Q71" s="18">
        <v>0</v>
      </c>
      <c r="R71" s="18">
        <v>1</v>
      </c>
      <c r="S71" s="23">
        <v>0</v>
      </c>
      <c r="T71" s="36">
        <v>0</v>
      </c>
      <c r="U71" s="18">
        <v>0</v>
      </c>
      <c r="V71" s="18">
        <v>0</v>
      </c>
      <c r="W71" s="18">
        <v>0</v>
      </c>
      <c r="X71" s="36">
        <v>0</v>
      </c>
      <c r="Y71" s="18">
        <v>0</v>
      </c>
      <c r="Z71" s="18">
        <v>440</v>
      </c>
      <c r="AA71" s="18">
        <v>242</v>
      </c>
      <c r="AB71" s="18">
        <v>0</v>
      </c>
      <c r="AC71" s="18">
        <v>0</v>
      </c>
      <c r="AD71" s="36">
        <v>0</v>
      </c>
      <c r="AE71" s="18">
        <v>0</v>
      </c>
      <c r="AF71" s="20">
        <f t="shared" si="16"/>
        <v>441</v>
      </c>
      <c r="AG71" s="20">
        <f t="shared" si="16"/>
        <v>242</v>
      </c>
      <c r="AH71" s="26">
        <f t="shared" si="19"/>
        <v>683</v>
      </c>
      <c r="AI71" s="27">
        <v>0</v>
      </c>
      <c r="AJ71" s="27">
        <v>0</v>
      </c>
      <c r="AK71" s="27">
        <v>0</v>
      </c>
      <c r="AL71" s="27">
        <v>0</v>
      </c>
      <c r="AM71" s="19">
        <v>0</v>
      </c>
      <c r="AN71" s="19">
        <v>0</v>
      </c>
      <c r="AO71" s="19">
        <v>0</v>
      </c>
      <c r="AP71" s="19">
        <v>0</v>
      </c>
      <c r="AQ71" s="19">
        <v>0</v>
      </c>
      <c r="AR71" s="19">
        <v>0</v>
      </c>
      <c r="AS71" s="19">
        <v>0</v>
      </c>
      <c r="AT71" s="19">
        <v>0</v>
      </c>
      <c r="AU71" s="19">
        <v>0</v>
      </c>
      <c r="AV71" s="19">
        <v>0</v>
      </c>
      <c r="AW71" s="19">
        <v>0</v>
      </c>
      <c r="AX71" s="19">
        <v>0</v>
      </c>
      <c r="AY71" s="19">
        <v>0</v>
      </c>
      <c r="AZ71" s="19">
        <v>0</v>
      </c>
      <c r="BA71" s="19">
        <v>0</v>
      </c>
      <c r="BB71" s="19">
        <v>0</v>
      </c>
      <c r="BC71" s="19">
        <v>0</v>
      </c>
      <c r="BD71" s="19">
        <v>0</v>
      </c>
      <c r="BE71" s="19">
        <v>0</v>
      </c>
      <c r="BF71" s="19">
        <v>0</v>
      </c>
      <c r="BG71" s="19">
        <v>0</v>
      </c>
      <c r="BH71" s="19">
        <v>0</v>
      </c>
      <c r="BI71" s="19">
        <v>0</v>
      </c>
      <c r="BJ71" s="19">
        <v>0</v>
      </c>
      <c r="BK71" s="19">
        <v>0</v>
      </c>
      <c r="BL71" s="19">
        <v>0</v>
      </c>
      <c r="BM71" s="19">
        <v>0</v>
      </c>
      <c r="BN71" s="19">
        <v>0</v>
      </c>
      <c r="BO71" s="19">
        <v>0</v>
      </c>
      <c r="BP71" s="19">
        <v>0</v>
      </c>
      <c r="BQ71" s="19">
        <v>0</v>
      </c>
      <c r="BR71" s="19">
        <v>0</v>
      </c>
      <c r="BS71" s="19">
        <v>0</v>
      </c>
      <c r="BT71" s="19">
        <v>0</v>
      </c>
      <c r="BU71" s="19">
        <v>0</v>
      </c>
      <c r="BV71" s="19">
        <v>0</v>
      </c>
      <c r="BW71" s="19">
        <v>0</v>
      </c>
      <c r="BX71" s="19">
        <v>0</v>
      </c>
      <c r="BY71" s="19">
        <v>0</v>
      </c>
      <c r="BZ71" s="19">
        <v>0</v>
      </c>
      <c r="CA71" s="19">
        <v>0</v>
      </c>
      <c r="CB71" s="19">
        <v>0</v>
      </c>
      <c r="CC71" s="19">
        <v>0</v>
      </c>
      <c r="CD71" s="19">
        <v>0</v>
      </c>
      <c r="CE71" s="19">
        <v>0</v>
      </c>
      <c r="CF71" s="19">
        <v>0</v>
      </c>
      <c r="CG71" s="28">
        <f t="shared" si="12"/>
        <v>0</v>
      </c>
      <c r="CH71" s="29">
        <f t="shared" si="13"/>
        <v>0</v>
      </c>
      <c r="CI71" s="19">
        <v>0</v>
      </c>
      <c r="CJ71" s="19">
        <v>3</v>
      </c>
      <c r="CK71" s="19">
        <v>0</v>
      </c>
      <c r="CL71" s="19">
        <v>0</v>
      </c>
      <c r="CM71" s="19">
        <v>0</v>
      </c>
      <c r="CN71" s="19">
        <v>0</v>
      </c>
      <c r="CO71" s="19">
        <v>0</v>
      </c>
      <c r="CP71" s="19">
        <v>0</v>
      </c>
      <c r="CQ71" s="19">
        <v>0</v>
      </c>
      <c r="CR71" s="19">
        <v>0</v>
      </c>
      <c r="CS71" s="19">
        <v>0</v>
      </c>
      <c r="CT71" s="19">
        <v>0</v>
      </c>
      <c r="CU71" s="19">
        <v>0</v>
      </c>
      <c r="CV71" s="19">
        <v>0</v>
      </c>
      <c r="CW71" s="19">
        <v>0</v>
      </c>
      <c r="CX71" s="19">
        <v>0</v>
      </c>
      <c r="CY71" s="19">
        <v>0</v>
      </c>
      <c r="CZ71" s="19">
        <v>0</v>
      </c>
      <c r="DA71" s="19">
        <v>0</v>
      </c>
      <c r="DB71" s="19">
        <v>9</v>
      </c>
      <c r="DC71" s="19">
        <v>0</v>
      </c>
      <c r="DD71" s="19">
        <v>0</v>
      </c>
      <c r="DE71" s="19">
        <v>28</v>
      </c>
      <c r="DF71" s="19">
        <v>0</v>
      </c>
      <c r="DG71" s="19">
        <v>0</v>
      </c>
      <c r="DH71" s="19">
        <v>0</v>
      </c>
      <c r="DI71" s="19">
        <v>0</v>
      </c>
      <c r="DJ71" s="19">
        <v>0</v>
      </c>
      <c r="DK71" s="19">
        <v>74</v>
      </c>
      <c r="DL71" s="19">
        <v>0</v>
      </c>
      <c r="DM71" s="19">
        <v>11</v>
      </c>
      <c r="DN71" s="19">
        <v>0</v>
      </c>
      <c r="DO71" s="19">
        <v>0</v>
      </c>
      <c r="DP71" s="19">
        <v>0</v>
      </c>
      <c r="DQ71" s="19">
        <v>0</v>
      </c>
      <c r="DR71" s="19">
        <v>0</v>
      </c>
      <c r="DS71" s="19">
        <v>0</v>
      </c>
      <c r="DT71" s="19">
        <v>0</v>
      </c>
      <c r="DU71" s="19">
        <v>0</v>
      </c>
      <c r="DV71" s="19">
        <v>0</v>
      </c>
      <c r="DW71" s="19">
        <v>0</v>
      </c>
      <c r="DX71" s="19">
        <v>1</v>
      </c>
      <c r="DY71" s="19">
        <v>0</v>
      </c>
      <c r="DZ71" s="19">
        <v>2</v>
      </c>
      <c r="EA71" s="19">
        <v>0</v>
      </c>
      <c r="EB71" s="19">
        <v>0</v>
      </c>
      <c r="EC71" s="19">
        <v>0</v>
      </c>
      <c r="ED71" s="19">
        <v>0</v>
      </c>
      <c r="EE71" s="19">
        <v>0</v>
      </c>
      <c r="EF71" s="19">
        <v>0</v>
      </c>
      <c r="EG71" s="27">
        <v>0</v>
      </c>
      <c r="EH71" s="19">
        <v>0</v>
      </c>
      <c r="EI71" s="19">
        <v>0</v>
      </c>
      <c r="EJ71" s="19">
        <v>6</v>
      </c>
      <c r="EK71" s="19">
        <v>0</v>
      </c>
      <c r="EL71" s="19">
        <v>0</v>
      </c>
      <c r="EM71" s="19">
        <v>0</v>
      </c>
      <c r="EN71" s="19">
        <v>0</v>
      </c>
      <c r="EO71" s="19">
        <v>0</v>
      </c>
      <c r="EP71" s="19">
        <v>0</v>
      </c>
      <c r="EQ71" s="19">
        <v>0</v>
      </c>
      <c r="ER71" s="19">
        <v>0</v>
      </c>
      <c r="ES71" s="29">
        <f t="shared" si="7"/>
        <v>28</v>
      </c>
      <c r="ET71" s="29">
        <f t="shared" si="8"/>
        <v>106</v>
      </c>
      <c r="EU71" s="26">
        <f t="shared" si="10"/>
        <v>134</v>
      </c>
      <c r="EV71" s="19">
        <v>6</v>
      </c>
      <c r="EW71" s="19">
        <v>0</v>
      </c>
      <c r="EX71" s="19">
        <v>8</v>
      </c>
      <c r="EY71" s="19">
        <v>0</v>
      </c>
      <c r="EZ71" s="19">
        <v>0</v>
      </c>
      <c r="FA71" s="19">
        <v>0</v>
      </c>
      <c r="FB71" s="19">
        <v>0</v>
      </c>
      <c r="FC71" s="19">
        <v>0</v>
      </c>
      <c r="FD71" s="19">
        <v>0</v>
      </c>
      <c r="FE71" s="19">
        <v>17</v>
      </c>
      <c r="FF71" s="19">
        <v>0</v>
      </c>
      <c r="FG71" s="19">
        <v>0</v>
      </c>
      <c r="FH71" s="19">
        <v>0</v>
      </c>
      <c r="FI71" s="19">
        <v>0</v>
      </c>
      <c r="FJ71" s="19">
        <v>0</v>
      </c>
      <c r="FK71" s="19">
        <v>0</v>
      </c>
      <c r="FL71" s="19">
        <v>0</v>
      </c>
      <c r="FM71" s="19">
        <v>0</v>
      </c>
      <c r="FN71" s="19">
        <v>0</v>
      </c>
      <c r="FO71" s="19">
        <v>1</v>
      </c>
      <c r="FP71" s="19">
        <v>0</v>
      </c>
      <c r="FQ71" s="19">
        <v>0</v>
      </c>
      <c r="FR71" s="19">
        <v>0</v>
      </c>
      <c r="FS71" s="19">
        <v>0</v>
      </c>
      <c r="FT71" s="19">
        <v>49</v>
      </c>
      <c r="FU71" s="19">
        <v>0</v>
      </c>
      <c r="FV71" s="19">
        <v>0</v>
      </c>
      <c r="FW71" s="19">
        <v>0</v>
      </c>
      <c r="FX71" s="19">
        <v>0</v>
      </c>
      <c r="FY71" s="19">
        <v>36</v>
      </c>
      <c r="FZ71" s="19"/>
      <c r="GA71" s="19">
        <v>0</v>
      </c>
      <c r="GB71" s="19"/>
      <c r="GC71" s="19">
        <v>3</v>
      </c>
      <c r="GD71" s="19">
        <v>56</v>
      </c>
      <c r="GE71" s="19"/>
      <c r="GF71" s="19">
        <v>3</v>
      </c>
      <c r="GG71" s="19">
        <v>0</v>
      </c>
      <c r="GH71" s="19">
        <v>0</v>
      </c>
      <c r="GI71" s="19">
        <v>0</v>
      </c>
      <c r="GJ71" s="19">
        <v>0</v>
      </c>
      <c r="GK71" s="19">
        <v>0</v>
      </c>
      <c r="GL71" s="19">
        <v>0</v>
      </c>
      <c r="GM71" s="19">
        <v>0</v>
      </c>
      <c r="GN71" s="19">
        <v>0</v>
      </c>
      <c r="GO71" s="19">
        <v>0</v>
      </c>
      <c r="GP71" s="19">
        <v>0</v>
      </c>
      <c r="GQ71" s="19">
        <v>0</v>
      </c>
      <c r="GR71" s="19">
        <v>0</v>
      </c>
      <c r="GS71" s="19">
        <v>0</v>
      </c>
      <c r="GT71" s="19">
        <v>0</v>
      </c>
      <c r="GU71" s="19">
        <v>0</v>
      </c>
      <c r="GV71" s="19">
        <v>4</v>
      </c>
      <c r="GW71" s="19">
        <v>0</v>
      </c>
      <c r="GX71" s="19">
        <v>9</v>
      </c>
      <c r="GY71" s="19">
        <v>0</v>
      </c>
      <c r="GZ71" s="19">
        <v>0</v>
      </c>
      <c r="HA71" s="19">
        <v>0</v>
      </c>
      <c r="HB71" s="19">
        <v>0</v>
      </c>
      <c r="HC71" s="19">
        <v>0</v>
      </c>
      <c r="HD71" s="19">
        <v>9</v>
      </c>
      <c r="HE71" s="19">
        <v>0</v>
      </c>
      <c r="HF71" s="19">
        <v>0</v>
      </c>
      <c r="HG71" s="19">
        <v>0</v>
      </c>
      <c r="HH71" s="19">
        <v>0</v>
      </c>
      <c r="HI71" s="19">
        <v>0</v>
      </c>
      <c r="HJ71" s="19">
        <v>0</v>
      </c>
      <c r="HK71" s="19">
        <v>0</v>
      </c>
      <c r="HL71" s="19">
        <v>0</v>
      </c>
      <c r="HM71" s="19">
        <v>0</v>
      </c>
      <c r="HN71" s="19">
        <v>0</v>
      </c>
      <c r="HO71" s="19">
        <v>0</v>
      </c>
      <c r="HP71" s="19">
        <v>0</v>
      </c>
      <c r="HQ71" s="19">
        <v>0</v>
      </c>
      <c r="HR71" s="19">
        <v>0</v>
      </c>
      <c r="HS71" s="19">
        <v>0</v>
      </c>
      <c r="HT71" s="19">
        <v>0</v>
      </c>
      <c r="HU71" s="19">
        <v>0</v>
      </c>
      <c r="HV71" s="19">
        <v>0</v>
      </c>
      <c r="HW71" s="19">
        <v>10</v>
      </c>
      <c r="HX71" s="30">
        <f t="shared" si="6"/>
        <v>211</v>
      </c>
      <c r="HY71" s="31"/>
      <c r="HZ71" s="34">
        <v>17</v>
      </c>
      <c r="IA71" s="34">
        <v>7</v>
      </c>
      <c r="IB71" s="34">
        <v>9</v>
      </c>
      <c r="IC71" s="34">
        <v>96</v>
      </c>
      <c r="ID71" s="34">
        <v>19</v>
      </c>
      <c r="IE71" s="34">
        <v>5</v>
      </c>
      <c r="IF71" s="34">
        <v>3</v>
      </c>
      <c r="IG71" s="206">
        <f>10+14+7+24+7+17+23+15+28+59+12+16+31+5+11+4+17+29+6+14+7+22+16+12+16+19+19+15+9+5+11</f>
        <v>500</v>
      </c>
      <c r="IH71" s="206"/>
      <c r="II71" s="33">
        <f>SUM(HZ71:IH71)</f>
        <v>656</v>
      </c>
    </row>
    <row r="72" spans="1:243" ht="30" customHeight="1" x14ac:dyDescent="0.25">
      <c r="A72" s="17" t="s">
        <v>295</v>
      </c>
      <c r="B72" s="18" t="s">
        <v>295</v>
      </c>
      <c r="C72" s="18">
        <v>70</v>
      </c>
      <c r="D72" s="19">
        <v>95</v>
      </c>
      <c r="E72" s="18">
        <v>14</v>
      </c>
      <c r="F72" s="19">
        <v>20</v>
      </c>
      <c r="G72" s="18">
        <v>23</v>
      </c>
      <c r="H72" s="19">
        <v>34</v>
      </c>
      <c r="I72" s="18">
        <v>321</v>
      </c>
      <c r="J72" s="18">
        <v>353</v>
      </c>
      <c r="K72" s="20">
        <f t="shared" si="15"/>
        <v>428</v>
      </c>
      <c r="L72" s="20">
        <f t="shared" si="15"/>
        <v>502</v>
      </c>
      <c r="M72" s="21">
        <f t="shared" ref="M72:M75" si="20">+SUM(K72:L72)</f>
        <v>930</v>
      </c>
      <c r="N72" s="36">
        <v>0</v>
      </c>
      <c r="O72" s="18">
        <v>0</v>
      </c>
      <c r="P72" s="36">
        <v>0</v>
      </c>
      <c r="Q72" s="18">
        <v>0</v>
      </c>
      <c r="R72" s="18">
        <v>2</v>
      </c>
      <c r="S72" s="23">
        <v>7</v>
      </c>
      <c r="T72" s="36">
        <v>0</v>
      </c>
      <c r="U72" s="18">
        <v>0</v>
      </c>
      <c r="V72" s="18">
        <v>0</v>
      </c>
      <c r="W72" s="18">
        <v>0</v>
      </c>
      <c r="X72" s="36">
        <v>0</v>
      </c>
      <c r="Y72" s="18">
        <v>0</v>
      </c>
      <c r="Z72" s="18">
        <v>142</v>
      </c>
      <c r="AA72" s="18">
        <v>0</v>
      </c>
      <c r="AB72" s="18">
        <v>0</v>
      </c>
      <c r="AC72" s="18">
        <v>0</v>
      </c>
      <c r="AD72" s="36">
        <v>0</v>
      </c>
      <c r="AE72" s="18">
        <v>0</v>
      </c>
      <c r="AF72" s="20">
        <f t="shared" si="16"/>
        <v>144</v>
      </c>
      <c r="AG72" s="20">
        <f t="shared" si="16"/>
        <v>7</v>
      </c>
      <c r="AH72" s="26">
        <f t="shared" si="19"/>
        <v>151</v>
      </c>
      <c r="AI72" s="27">
        <v>0</v>
      </c>
      <c r="AJ72" s="27">
        <v>0</v>
      </c>
      <c r="AK72" s="27">
        <v>0</v>
      </c>
      <c r="AL72" s="27">
        <v>0</v>
      </c>
      <c r="AM72" s="19">
        <v>0</v>
      </c>
      <c r="AN72" s="19">
        <v>0</v>
      </c>
      <c r="AO72" s="19">
        <v>0</v>
      </c>
      <c r="AP72" s="19">
        <v>0</v>
      </c>
      <c r="AQ72" s="19">
        <v>0</v>
      </c>
      <c r="AR72" s="19">
        <v>0</v>
      </c>
      <c r="AS72" s="19">
        <v>0</v>
      </c>
      <c r="AT72" s="19">
        <v>0</v>
      </c>
      <c r="AU72" s="19">
        <v>0</v>
      </c>
      <c r="AV72" s="19">
        <v>0</v>
      </c>
      <c r="AW72" s="19">
        <v>0</v>
      </c>
      <c r="AX72" s="19">
        <v>0</v>
      </c>
      <c r="AY72" s="19">
        <v>0</v>
      </c>
      <c r="AZ72" s="19">
        <v>0</v>
      </c>
      <c r="BA72" s="19">
        <v>0</v>
      </c>
      <c r="BB72" s="19">
        <v>0</v>
      </c>
      <c r="BC72" s="19">
        <v>0</v>
      </c>
      <c r="BD72" s="19">
        <v>0</v>
      </c>
      <c r="BE72" s="19">
        <v>0</v>
      </c>
      <c r="BF72" s="19">
        <v>0</v>
      </c>
      <c r="BG72" s="19">
        <v>0</v>
      </c>
      <c r="BH72" s="19">
        <v>0</v>
      </c>
      <c r="BI72" s="19">
        <v>0</v>
      </c>
      <c r="BJ72" s="19">
        <v>0</v>
      </c>
      <c r="BK72" s="19">
        <v>0</v>
      </c>
      <c r="BL72" s="19">
        <v>0</v>
      </c>
      <c r="BM72" s="19">
        <v>0</v>
      </c>
      <c r="BN72" s="19">
        <v>0</v>
      </c>
      <c r="BO72" s="19">
        <v>0</v>
      </c>
      <c r="BP72" s="19">
        <v>0</v>
      </c>
      <c r="BQ72" s="19">
        <v>0</v>
      </c>
      <c r="BR72" s="19">
        <v>0</v>
      </c>
      <c r="BS72" s="19">
        <v>0</v>
      </c>
      <c r="BT72" s="19">
        <v>0</v>
      </c>
      <c r="BU72" s="19">
        <v>0</v>
      </c>
      <c r="BV72" s="19">
        <v>0</v>
      </c>
      <c r="BW72" s="19">
        <v>0</v>
      </c>
      <c r="BX72" s="19">
        <v>0</v>
      </c>
      <c r="BY72" s="19">
        <v>0</v>
      </c>
      <c r="BZ72" s="19">
        <v>0</v>
      </c>
      <c r="CA72" s="19">
        <v>0</v>
      </c>
      <c r="CB72" s="19">
        <v>0</v>
      </c>
      <c r="CC72" s="19">
        <v>0</v>
      </c>
      <c r="CD72" s="19">
        <v>0</v>
      </c>
      <c r="CE72" s="19">
        <v>20</v>
      </c>
      <c r="CF72" s="19">
        <v>0</v>
      </c>
      <c r="CG72" s="28">
        <f t="shared" si="12"/>
        <v>20</v>
      </c>
      <c r="CH72" s="29">
        <f t="shared" si="13"/>
        <v>0</v>
      </c>
      <c r="CI72" s="19">
        <v>0</v>
      </c>
      <c r="CJ72" s="19">
        <v>0</v>
      </c>
      <c r="CK72" s="19">
        <v>0</v>
      </c>
      <c r="CL72" s="19">
        <v>1</v>
      </c>
      <c r="CM72" s="19">
        <v>0</v>
      </c>
      <c r="CN72" s="19">
        <v>0</v>
      </c>
      <c r="CO72" s="19">
        <v>0</v>
      </c>
      <c r="CP72" s="19">
        <v>0</v>
      </c>
      <c r="CQ72" s="19">
        <v>0</v>
      </c>
      <c r="CR72" s="19">
        <v>0</v>
      </c>
      <c r="CS72" s="19">
        <v>0</v>
      </c>
      <c r="CT72" s="19">
        <v>0</v>
      </c>
      <c r="CU72" s="19">
        <v>0</v>
      </c>
      <c r="CV72" s="19">
        <v>0</v>
      </c>
      <c r="CW72" s="19">
        <v>0</v>
      </c>
      <c r="CX72" s="19">
        <v>0</v>
      </c>
      <c r="CY72" s="19">
        <v>0</v>
      </c>
      <c r="CZ72" s="19">
        <v>1</v>
      </c>
      <c r="DA72" s="19">
        <v>6</v>
      </c>
      <c r="DB72" s="19">
        <v>77</v>
      </c>
      <c r="DC72" s="19">
        <v>0</v>
      </c>
      <c r="DD72" s="19">
        <v>2</v>
      </c>
      <c r="DE72" s="19">
        <v>152</v>
      </c>
      <c r="DF72" s="19">
        <v>0</v>
      </c>
      <c r="DG72" s="19">
        <v>0</v>
      </c>
      <c r="DH72" s="19">
        <v>0</v>
      </c>
      <c r="DI72" s="19">
        <v>0</v>
      </c>
      <c r="DJ72" s="19">
        <v>0</v>
      </c>
      <c r="DK72" s="19">
        <v>0</v>
      </c>
      <c r="DL72" s="19">
        <v>0</v>
      </c>
      <c r="DM72" s="19">
        <v>0</v>
      </c>
      <c r="DN72" s="19">
        <v>0</v>
      </c>
      <c r="DO72" s="19">
        <v>0</v>
      </c>
      <c r="DP72" s="19">
        <v>0</v>
      </c>
      <c r="DQ72" s="19">
        <v>0</v>
      </c>
      <c r="DR72" s="19">
        <v>0</v>
      </c>
      <c r="DS72" s="19">
        <v>0</v>
      </c>
      <c r="DT72" s="19">
        <v>0</v>
      </c>
      <c r="DU72" s="19">
        <v>0</v>
      </c>
      <c r="DV72" s="19">
        <v>0</v>
      </c>
      <c r="DW72" s="19">
        <v>0</v>
      </c>
      <c r="DX72" s="19">
        <v>0</v>
      </c>
      <c r="DY72" s="19">
        <v>0</v>
      </c>
      <c r="DZ72" s="19">
        <v>0</v>
      </c>
      <c r="EA72" s="19">
        <v>0</v>
      </c>
      <c r="EB72" s="19">
        <v>0</v>
      </c>
      <c r="EC72" s="19">
        <v>0</v>
      </c>
      <c r="ED72" s="19">
        <v>0</v>
      </c>
      <c r="EE72" s="19">
        <v>0</v>
      </c>
      <c r="EF72" s="19">
        <v>0</v>
      </c>
      <c r="EG72" s="19">
        <v>0</v>
      </c>
      <c r="EH72" s="19">
        <v>0</v>
      </c>
      <c r="EI72" s="19">
        <v>0</v>
      </c>
      <c r="EJ72" s="19">
        <v>0</v>
      </c>
      <c r="EK72" s="19">
        <v>0</v>
      </c>
      <c r="EL72" s="19">
        <v>0</v>
      </c>
      <c r="EM72" s="19">
        <v>1</v>
      </c>
      <c r="EN72" s="19">
        <v>0</v>
      </c>
      <c r="EO72" s="19">
        <v>0</v>
      </c>
      <c r="EP72" s="19">
        <v>0</v>
      </c>
      <c r="EQ72" s="19">
        <v>0</v>
      </c>
      <c r="ER72" s="19">
        <v>0</v>
      </c>
      <c r="ES72" s="29">
        <f t="shared" si="7"/>
        <v>160</v>
      </c>
      <c r="ET72" s="29">
        <f t="shared" si="8"/>
        <v>80</v>
      </c>
      <c r="EU72" s="26">
        <f t="shared" si="10"/>
        <v>240</v>
      </c>
      <c r="EV72" s="19">
        <v>13</v>
      </c>
      <c r="EW72" s="19"/>
      <c r="EX72" s="19">
        <v>33</v>
      </c>
      <c r="EY72" s="19"/>
      <c r="EZ72" s="19">
        <v>5</v>
      </c>
      <c r="FA72" s="19">
        <v>69</v>
      </c>
      <c r="FB72" s="19">
        <v>0</v>
      </c>
      <c r="FC72" s="19">
        <v>5</v>
      </c>
      <c r="FD72" s="19">
        <v>0</v>
      </c>
      <c r="FE72" s="19">
        <v>531</v>
      </c>
      <c r="FF72" s="19">
        <v>0</v>
      </c>
      <c r="FG72" s="19">
        <v>0</v>
      </c>
      <c r="FH72" s="19">
        <v>0</v>
      </c>
      <c r="FI72" s="19">
        <v>0</v>
      </c>
      <c r="FJ72" s="19">
        <v>8</v>
      </c>
      <c r="FK72" s="19">
        <v>0</v>
      </c>
      <c r="FL72" s="19">
        <v>0</v>
      </c>
      <c r="FM72" s="19">
        <v>0</v>
      </c>
      <c r="FN72" s="19">
        <v>0</v>
      </c>
      <c r="FO72" s="19">
        <v>287</v>
      </c>
      <c r="FP72" s="19">
        <v>38</v>
      </c>
      <c r="FQ72" s="19"/>
      <c r="FR72" s="19">
        <v>0</v>
      </c>
      <c r="FS72" s="19"/>
      <c r="FT72" s="19">
        <v>151</v>
      </c>
      <c r="FU72" s="19">
        <v>0</v>
      </c>
      <c r="FV72" s="19">
        <v>0</v>
      </c>
      <c r="FW72" s="19">
        <v>0</v>
      </c>
      <c r="FX72" s="19">
        <v>0</v>
      </c>
      <c r="FY72" s="19">
        <v>24</v>
      </c>
      <c r="FZ72" s="19"/>
      <c r="GA72" s="19">
        <v>1</v>
      </c>
      <c r="GB72" s="19"/>
      <c r="GC72" s="19">
        <v>5</v>
      </c>
      <c r="GD72" s="19">
        <v>9</v>
      </c>
      <c r="GE72" s="19"/>
      <c r="GF72" s="19">
        <v>0</v>
      </c>
      <c r="GG72" s="19">
        <v>0</v>
      </c>
      <c r="GH72" s="19">
        <v>30</v>
      </c>
      <c r="GI72" s="19">
        <v>0</v>
      </c>
      <c r="GJ72" s="19">
        <v>14</v>
      </c>
      <c r="GK72" s="19">
        <v>0</v>
      </c>
      <c r="GL72" s="19">
        <v>22</v>
      </c>
      <c r="GM72" s="19">
        <v>2</v>
      </c>
      <c r="GN72" s="19">
        <v>0</v>
      </c>
      <c r="GO72" s="19">
        <v>2</v>
      </c>
      <c r="GP72" s="19">
        <v>0</v>
      </c>
      <c r="GQ72" s="19">
        <v>2</v>
      </c>
      <c r="GR72" s="19">
        <v>0</v>
      </c>
      <c r="GS72" s="19">
        <v>1</v>
      </c>
      <c r="GT72" s="19">
        <v>0</v>
      </c>
      <c r="GU72" s="19">
        <v>0</v>
      </c>
      <c r="GV72" s="19">
        <v>48</v>
      </c>
      <c r="GW72" s="19">
        <v>0</v>
      </c>
      <c r="GX72" s="19">
        <v>68</v>
      </c>
      <c r="GY72" s="19">
        <v>0</v>
      </c>
      <c r="GZ72" s="19">
        <v>0</v>
      </c>
      <c r="HA72" s="19">
        <v>0</v>
      </c>
      <c r="HB72" s="19">
        <v>0</v>
      </c>
      <c r="HC72" s="19">
        <v>0</v>
      </c>
      <c r="HD72" s="19">
        <v>0</v>
      </c>
      <c r="HE72" s="19">
        <v>0</v>
      </c>
      <c r="HF72" s="19">
        <v>0</v>
      </c>
      <c r="HG72" s="19">
        <v>0</v>
      </c>
      <c r="HH72" s="19">
        <v>0</v>
      </c>
      <c r="HI72" s="19">
        <v>24</v>
      </c>
      <c r="HJ72" s="19">
        <v>0</v>
      </c>
      <c r="HK72" s="19">
        <v>24</v>
      </c>
      <c r="HL72" s="19">
        <v>0</v>
      </c>
      <c r="HM72" s="19">
        <v>0</v>
      </c>
      <c r="HN72" s="19">
        <v>11</v>
      </c>
      <c r="HO72" s="19">
        <v>0</v>
      </c>
      <c r="HP72" s="19">
        <v>0</v>
      </c>
      <c r="HQ72" s="19">
        <v>0</v>
      </c>
      <c r="HR72" s="19">
        <v>1</v>
      </c>
      <c r="HS72" s="19">
        <v>0</v>
      </c>
      <c r="HT72" s="19">
        <v>0</v>
      </c>
      <c r="HU72" s="19">
        <v>0</v>
      </c>
      <c r="HV72" s="19">
        <v>3</v>
      </c>
      <c r="HW72" s="19">
        <v>94</v>
      </c>
      <c r="HX72" s="30">
        <f t="shared" ref="HX72:HX75" si="21">SUM(EV72:HW72)</f>
        <v>1525</v>
      </c>
      <c r="HY72" s="31"/>
      <c r="HZ72" s="34">
        <f>SUM(3+3+7+9+28+13)</f>
        <v>63</v>
      </c>
      <c r="IA72" s="34">
        <f>SUM(5+8)</f>
        <v>13</v>
      </c>
      <c r="IB72" s="34">
        <v>8</v>
      </c>
      <c r="IC72" s="41">
        <f>SUM(20+14+43+46+26)</f>
        <v>149</v>
      </c>
      <c r="ID72" s="34">
        <f>SUM(10+22+8+24+9)</f>
        <v>73</v>
      </c>
      <c r="IE72" s="34">
        <f>SUM(11+29+19+8)</f>
        <v>67</v>
      </c>
      <c r="IF72" s="34">
        <f>SUM(3+2+1+3+2)</f>
        <v>11</v>
      </c>
      <c r="IG72" s="206">
        <f>SUM(39+25+24+29+21+22+19+17+31+38+25+16+25+36+31+33+41)</f>
        <v>472</v>
      </c>
      <c r="IH72" s="206"/>
      <c r="II72" s="33">
        <f>SUM(HZ72:IH72)</f>
        <v>856</v>
      </c>
    </row>
    <row r="73" spans="1:243" ht="30" customHeight="1" x14ac:dyDescent="0.25">
      <c r="A73" s="17" t="s">
        <v>296</v>
      </c>
      <c r="B73" s="18" t="s">
        <v>296</v>
      </c>
      <c r="C73" s="18">
        <v>55</v>
      </c>
      <c r="D73" s="19">
        <v>84</v>
      </c>
      <c r="E73" s="18">
        <v>30</v>
      </c>
      <c r="F73" s="19">
        <v>27</v>
      </c>
      <c r="G73" s="18">
        <v>31</v>
      </c>
      <c r="H73" s="19">
        <v>38</v>
      </c>
      <c r="I73" s="18">
        <v>462</v>
      </c>
      <c r="J73" s="18">
        <v>668</v>
      </c>
      <c r="K73" s="20">
        <f t="shared" si="15"/>
        <v>578</v>
      </c>
      <c r="L73" s="20">
        <f t="shared" si="15"/>
        <v>817</v>
      </c>
      <c r="M73" s="21">
        <f t="shared" si="20"/>
        <v>1395</v>
      </c>
      <c r="N73" s="36">
        <v>0</v>
      </c>
      <c r="O73" s="18">
        <v>0</v>
      </c>
      <c r="P73" s="36">
        <v>0</v>
      </c>
      <c r="Q73" s="18">
        <v>0</v>
      </c>
      <c r="R73" s="18">
        <v>0</v>
      </c>
      <c r="S73" s="23">
        <v>1</v>
      </c>
      <c r="T73" s="36">
        <v>0</v>
      </c>
      <c r="U73" s="18">
        <v>0</v>
      </c>
      <c r="V73" s="18">
        <v>0</v>
      </c>
      <c r="W73" s="18">
        <v>0</v>
      </c>
      <c r="X73" s="36">
        <v>0</v>
      </c>
      <c r="Y73" s="18">
        <v>0</v>
      </c>
      <c r="Z73" s="18">
        <v>35</v>
      </c>
      <c r="AA73" s="18">
        <v>0</v>
      </c>
      <c r="AB73" s="18">
        <v>0</v>
      </c>
      <c r="AC73" s="18">
        <v>0</v>
      </c>
      <c r="AD73" s="36">
        <v>0</v>
      </c>
      <c r="AE73" s="18">
        <v>0</v>
      </c>
      <c r="AF73" s="20">
        <f t="shared" si="16"/>
        <v>35</v>
      </c>
      <c r="AG73" s="20">
        <f t="shared" si="16"/>
        <v>1</v>
      </c>
      <c r="AH73" s="26">
        <f t="shared" si="19"/>
        <v>36</v>
      </c>
      <c r="AI73" s="27">
        <v>0</v>
      </c>
      <c r="AJ73" s="27">
        <v>0</v>
      </c>
      <c r="AK73" s="27">
        <v>0</v>
      </c>
      <c r="AL73" s="27">
        <v>0</v>
      </c>
      <c r="AM73" s="19">
        <v>0</v>
      </c>
      <c r="AN73" s="19">
        <v>0</v>
      </c>
      <c r="AO73" s="19">
        <v>0</v>
      </c>
      <c r="AP73" s="19">
        <v>0</v>
      </c>
      <c r="AQ73" s="19">
        <v>0</v>
      </c>
      <c r="AR73" s="19">
        <v>0</v>
      </c>
      <c r="AS73" s="19">
        <v>0</v>
      </c>
      <c r="AT73" s="19">
        <v>0</v>
      </c>
      <c r="AU73" s="19">
        <v>0</v>
      </c>
      <c r="AV73" s="19">
        <v>0</v>
      </c>
      <c r="AW73" s="19">
        <v>0</v>
      </c>
      <c r="AX73" s="19">
        <v>0</v>
      </c>
      <c r="AY73" s="19">
        <v>0</v>
      </c>
      <c r="AZ73" s="19">
        <v>0</v>
      </c>
      <c r="BA73" s="19">
        <v>0</v>
      </c>
      <c r="BB73" s="19">
        <v>0</v>
      </c>
      <c r="BC73" s="19">
        <v>0</v>
      </c>
      <c r="BD73" s="19">
        <v>0</v>
      </c>
      <c r="BE73" s="19">
        <v>0</v>
      </c>
      <c r="BF73" s="19">
        <v>0</v>
      </c>
      <c r="BG73" s="19">
        <v>0</v>
      </c>
      <c r="BH73" s="19">
        <v>0</v>
      </c>
      <c r="BI73" s="19">
        <v>0</v>
      </c>
      <c r="BJ73" s="19">
        <v>0</v>
      </c>
      <c r="BK73" s="19">
        <v>0</v>
      </c>
      <c r="BL73" s="19">
        <v>0</v>
      </c>
      <c r="BM73" s="19">
        <v>0</v>
      </c>
      <c r="BN73" s="19">
        <v>0</v>
      </c>
      <c r="BO73" s="19">
        <v>0</v>
      </c>
      <c r="BP73" s="19">
        <v>0</v>
      </c>
      <c r="BQ73" s="19">
        <v>0</v>
      </c>
      <c r="BR73" s="19">
        <v>0</v>
      </c>
      <c r="BS73" s="19">
        <v>0</v>
      </c>
      <c r="BT73" s="19">
        <v>0</v>
      </c>
      <c r="BU73" s="19">
        <v>0</v>
      </c>
      <c r="BV73" s="19">
        <v>0</v>
      </c>
      <c r="BW73" s="19">
        <v>0</v>
      </c>
      <c r="BX73" s="19">
        <v>0</v>
      </c>
      <c r="BY73" s="19">
        <v>0</v>
      </c>
      <c r="BZ73" s="19">
        <v>0</v>
      </c>
      <c r="CA73" s="19">
        <v>0</v>
      </c>
      <c r="CB73" s="19">
        <v>0</v>
      </c>
      <c r="CC73" s="19">
        <v>0</v>
      </c>
      <c r="CD73" s="19">
        <v>0</v>
      </c>
      <c r="CE73" s="19">
        <v>31</v>
      </c>
      <c r="CF73" s="19">
        <v>0</v>
      </c>
      <c r="CG73" s="28">
        <f t="shared" si="12"/>
        <v>31</v>
      </c>
      <c r="CH73" s="29">
        <f t="shared" si="13"/>
        <v>0</v>
      </c>
      <c r="CI73" s="19">
        <v>0</v>
      </c>
      <c r="CJ73" s="19">
        <v>0</v>
      </c>
      <c r="CK73" s="19">
        <v>0</v>
      </c>
      <c r="CL73" s="19">
        <v>0</v>
      </c>
      <c r="CM73" s="19">
        <v>0</v>
      </c>
      <c r="CN73" s="19">
        <v>0</v>
      </c>
      <c r="CO73" s="19">
        <v>0</v>
      </c>
      <c r="CP73" s="19">
        <v>0</v>
      </c>
      <c r="CQ73" s="19">
        <v>0</v>
      </c>
      <c r="CR73" s="19">
        <v>0</v>
      </c>
      <c r="CS73" s="19">
        <v>0</v>
      </c>
      <c r="CT73" s="19">
        <v>0</v>
      </c>
      <c r="CU73" s="19">
        <v>0</v>
      </c>
      <c r="CV73" s="19">
        <v>0</v>
      </c>
      <c r="CW73" s="19">
        <v>0</v>
      </c>
      <c r="CX73" s="19">
        <v>0</v>
      </c>
      <c r="CY73" s="19">
        <v>0</v>
      </c>
      <c r="CZ73" s="19">
        <v>0</v>
      </c>
      <c r="DA73" s="19">
        <v>0</v>
      </c>
      <c r="DB73" s="19">
        <v>1</v>
      </c>
      <c r="DC73" s="19">
        <v>0</v>
      </c>
      <c r="DD73" s="19">
        <v>0</v>
      </c>
      <c r="DE73" s="19">
        <v>0</v>
      </c>
      <c r="DF73" s="19">
        <v>0</v>
      </c>
      <c r="DG73" s="19">
        <v>0</v>
      </c>
      <c r="DH73" s="19">
        <v>0</v>
      </c>
      <c r="DI73" s="19">
        <v>0</v>
      </c>
      <c r="DJ73" s="19">
        <v>0</v>
      </c>
      <c r="DK73" s="19">
        <v>0</v>
      </c>
      <c r="DL73" s="19">
        <v>0</v>
      </c>
      <c r="DM73" s="19">
        <v>0</v>
      </c>
      <c r="DN73" s="19">
        <v>0</v>
      </c>
      <c r="DO73" s="19">
        <v>0</v>
      </c>
      <c r="DP73" s="19">
        <v>0</v>
      </c>
      <c r="DQ73" s="19">
        <v>0</v>
      </c>
      <c r="DR73" s="19">
        <v>0</v>
      </c>
      <c r="DS73" s="19">
        <v>0</v>
      </c>
      <c r="DT73" s="19">
        <v>0</v>
      </c>
      <c r="DU73" s="19">
        <v>0</v>
      </c>
      <c r="DV73" s="19">
        <v>0</v>
      </c>
      <c r="DW73" s="19">
        <v>0</v>
      </c>
      <c r="DX73" s="19">
        <v>0</v>
      </c>
      <c r="DY73" s="19">
        <v>0</v>
      </c>
      <c r="DZ73" s="19">
        <v>0</v>
      </c>
      <c r="EA73" s="19">
        <v>0</v>
      </c>
      <c r="EB73" s="19">
        <v>0</v>
      </c>
      <c r="EC73" s="19">
        <v>0</v>
      </c>
      <c r="ED73" s="19">
        <v>0</v>
      </c>
      <c r="EE73" s="19">
        <v>0</v>
      </c>
      <c r="EF73" s="19">
        <v>0</v>
      </c>
      <c r="EG73" s="27">
        <v>0</v>
      </c>
      <c r="EH73" s="19">
        <v>0</v>
      </c>
      <c r="EI73" s="19">
        <v>0</v>
      </c>
      <c r="EJ73" s="19">
        <v>0</v>
      </c>
      <c r="EK73" s="19">
        <v>0</v>
      </c>
      <c r="EL73" s="19">
        <v>0</v>
      </c>
      <c r="EM73" s="19">
        <v>0</v>
      </c>
      <c r="EN73" s="19">
        <v>0</v>
      </c>
      <c r="EO73" s="19">
        <v>0</v>
      </c>
      <c r="EP73" s="19">
        <v>0</v>
      </c>
      <c r="EQ73" s="19">
        <v>0</v>
      </c>
      <c r="ER73" s="19">
        <v>0</v>
      </c>
      <c r="ES73" s="29">
        <f t="shared" si="7"/>
        <v>0</v>
      </c>
      <c r="ET73" s="29">
        <f t="shared" si="8"/>
        <v>1</v>
      </c>
      <c r="EU73" s="26">
        <f t="shared" si="10"/>
        <v>1</v>
      </c>
      <c r="EV73" s="19">
        <v>0</v>
      </c>
      <c r="EW73" s="19">
        <v>0</v>
      </c>
      <c r="EX73" s="19">
        <v>0</v>
      </c>
      <c r="EY73" s="19">
        <v>0</v>
      </c>
      <c r="EZ73" s="19">
        <v>0</v>
      </c>
      <c r="FA73" s="19">
        <v>0</v>
      </c>
      <c r="FB73" s="19">
        <v>0</v>
      </c>
      <c r="FC73" s="19">
        <v>0</v>
      </c>
      <c r="FD73" s="19">
        <v>0</v>
      </c>
      <c r="FE73" s="19">
        <v>138</v>
      </c>
      <c r="FF73" s="19">
        <v>0</v>
      </c>
      <c r="FG73" s="19">
        <v>0</v>
      </c>
      <c r="FH73" s="19">
        <v>0</v>
      </c>
      <c r="FI73" s="19">
        <v>0</v>
      </c>
      <c r="FJ73" s="19">
        <v>0</v>
      </c>
      <c r="FK73" s="19">
        <v>0</v>
      </c>
      <c r="FL73" s="19">
        <v>0</v>
      </c>
      <c r="FM73" s="19">
        <v>0</v>
      </c>
      <c r="FN73" s="19">
        <v>0</v>
      </c>
      <c r="FO73" s="19">
        <v>0</v>
      </c>
      <c r="FP73" s="19">
        <v>0</v>
      </c>
      <c r="FQ73" s="19">
        <v>0</v>
      </c>
      <c r="FR73" s="19">
        <v>0</v>
      </c>
      <c r="FS73" s="19">
        <v>0</v>
      </c>
      <c r="FT73" s="19">
        <v>0</v>
      </c>
      <c r="FU73" s="19">
        <v>0</v>
      </c>
      <c r="FV73" s="19">
        <v>0</v>
      </c>
      <c r="FW73" s="19">
        <v>0</v>
      </c>
      <c r="FX73" s="19">
        <v>0</v>
      </c>
      <c r="FY73" s="19">
        <v>0</v>
      </c>
      <c r="FZ73" s="19">
        <v>0</v>
      </c>
      <c r="GA73" s="19">
        <v>0</v>
      </c>
      <c r="GB73" s="19">
        <v>0</v>
      </c>
      <c r="GC73" s="19">
        <v>0</v>
      </c>
      <c r="GD73" s="19">
        <v>1</v>
      </c>
      <c r="GE73" s="19"/>
      <c r="GF73" s="19">
        <v>0</v>
      </c>
      <c r="GG73" s="19">
        <v>0</v>
      </c>
      <c r="GH73" s="19">
        <v>0</v>
      </c>
      <c r="GI73" s="19">
        <v>0</v>
      </c>
      <c r="GJ73" s="19">
        <v>0</v>
      </c>
      <c r="GK73" s="19">
        <v>0</v>
      </c>
      <c r="GL73" s="19">
        <v>0</v>
      </c>
      <c r="GM73" s="19">
        <v>0</v>
      </c>
      <c r="GN73" s="19">
        <v>0</v>
      </c>
      <c r="GO73" s="19">
        <v>0</v>
      </c>
      <c r="GP73" s="19">
        <v>0</v>
      </c>
      <c r="GQ73" s="19">
        <v>0</v>
      </c>
      <c r="GR73" s="19">
        <v>0</v>
      </c>
      <c r="GS73" s="19">
        <v>0</v>
      </c>
      <c r="GT73" s="19">
        <v>0</v>
      </c>
      <c r="GU73" s="19">
        <v>0</v>
      </c>
      <c r="GV73" s="19">
        <v>0</v>
      </c>
      <c r="GW73" s="19">
        <v>0</v>
      </c>
      <c r="GX73" s="19">
        <v>0</v>
      </c>
      <c r="GY73" s="19">
        <v>0</v>
      </c>
      <c r="GZ73" s="19">
        <v>0</v>
      </c>
      <c r="HA73" s="19">
        <v>0</v>
      </c>
      <c r="HB73" s="19">
        <v>5</v>
      </c>
      <c r="HC73" s="19">
        <v>0</v>
      </c>
      <c r="HD73" s="19">
        <v>0</v>
      </c>
      <c r="HE73" s="19">
        <v>0</v>
      </c>
      <c r="HF73" s="19">
        <v>0</v>
      </c>
      <c r="HG73" s="19">
        <v>0</v>
      </c>
      <c r="HH73" s="19">
        <v>0</v>
      </c>
      <c r="HI73" s="19">
        <v>0</v>
      </c>
      <c r="HJ73" s="19">
        <v>0</v>
      </c>
      <c r="HK73" s="19">
        <v>0</v>
      </c>
      <c r="HL73" s="19">
        <v>0</v>
      </c>
      <c r="HM73" s="19">
        <v>0</v>
      </c>
      <c r="HN73" s="19">
        <v>0</v>
      </c>
      <c r="HO73" s="19">
        <v>0</v>
      </c>
      <c r="HP73" s="19">
        <v>0</v>
      </c>
      <c r="HQ73" s="19">
        <v>0</v>
      </c>
      <c r="HR73" s="19">
        <v>0</v>
      </c>
      <c r="HS73" s="19">
        <v>0</v>
      </c>
      <c r="HT73" s="19">
        <v>0</v>
      </c>
      <c r="HU73" s="19">
        <v>0</v>
      </c>
      <c r="HV73" s="19">
        <v>0</v>
      </c>
      <c r="HW73" s="19">
        <v>44</v>
      </c>
      <c r="HX73" s="30">
        <f>SUM(EV73:HW73)</f>
        <v>188</v>
      </c>
      <c r="HY73" s="31"/>
      <c r="HZ73" s="34">
        <f>SUM(39+14)</f>
        <v>53</v>
      </c>
      <c r="IA73" s="34">
        <f>SUM(15+4+1)</f>
        <v>20</v>
      </c>
      <c r="IB73" s="34">
        <f>SUM(27+5)</f>
        <v>32</v>
      </c>
      <c r="IC73" s="34">
        <f>SUM(24+42+27+13)</f>
        <v>106</v>
      </c>
      <c r="ID73" s="34">
        <f>SUM(18+7+6)</f>
        <v>31</v>
      </c>
      <c r="IE73" s="34">
        <f>SUM(9+25+11+17+3)</f>
        <v>65</v>
      </c>
      <c r="IF73" s="34">
        <v>10</v>
      </c>
      <c r="IG73" s="206">
        <f>SUM(99+10+11+41+58+29)</f>
        <v>248</v>
      </c>
      <c r="IH73" s="206"/>
      <c r="II73" s="33">
        <f t="shared" ref="II73:II75" si="22">SUM(HZ73:IH73)</f>
        <v>565</v>
      </c>
    </row>
    <row r="74" spans="1:243" ht="30" customHeight="1" x14ac:dyDescent="0.25">
      <c r="A74" s="17" t="s">
        <v>297</v>
      </c>
      <c r="B74" s="18" t="s">
        <v>297</v>
      </c>
      <c r="C74" s="18">
        <v>4</v>
      </c>
      <c r="D74" s="19">
        <v>7</v>
      </c>
      <c r="E74" s="18">
        <v>18</v>
      </c>
      <c r="F74" s="19">
        <v>23</v>
      </c>
      <c r="G74" s="18">
        <v>0</v>
      </c>
      <c r="H74" s="19">
        <v>2</v>
      </c>
      <c r="I74" s="18">
        <v>10</v>
      </c>
      <c r="J74" s="18">
        <v>16</v>
      </c>
      <c r="K74" s="20">
        <f t="shared" si="15"/>
        <v>32</v>
      </c>
      <c r="L74" s="20">
        <f t="shared" si="15"/>
        <v>48</v>
      </c>
      <c r="M74" s="21">
        <f t="shared" si="20"/>
        <v>80</v>
      </c>
      <c r="N74" s="36">
        <v>0</v>
      </c>
      <c r="O74" s="18">
        <v>0</v>
      </c>
      <c r="P74" s="36">
        <v>0</v>
      </c>
      <c r="Q74" s="18">
        <v>0</v>
      </c>
      <c r="R74" s="18">
        <v>0</v>
      </c>
      <c r="S74" s="23">
        <v>0</v>
      </c>
      <c r="T74" s="36">
        <v>0</v>
      </c>
      <c r="U74" s="18">
        <v>0</v>
      </c>
      <c r="V74" s="18">
        <v>0</v>
      </c>
      <c r="W74" s="18">
        <v>0</v>
      </c>
      <c r="X74" s="36">
        <v>0</v>
      </c>
      <c r="Y74" s="18">
        <v>0</v>
      </c>
      <c r="Z74" s="18">
        <v>2</v>
      </c>
      <c r="AA74" s="18">
        <v>0</v>
      </c>
      <c r="AB74" s="18">
        <v>0</v>
      </c>
      <c r="AC74" s="18">
        <v>0</v>
      </c>
      <c r="AD74" s="36">
        <v>0</v>
      </c>
      <c r="AE74" s="18">
        <v>0</v>
      </c>
      <c r="AF74" s="20">
        <f t="shared" si="16"/>
        <v>2</v>
      </c>
      <c r="AG74" s="20">
        <f t="shared" si="16"/>
        <v>0</v>
      </c>
      <c r="AH74" s="26">
        <f t="shared" si="19"/>
        <v>2</v>
      </c>
      <c r="AI74" s="27">
        <v>0</v>
      </c>
      <c r="AJ74" s="27">
        <v>0</v>
      </c>
      <c r="AK74" s="27">
        <v>0</v>
      </c>
      <c r="AL74" s="27">
        <v>0</v>
      </c>
      <c r="AM74" s="19">
        <v>0</v>
      </c>
      <c r="AN74" s="19">
        <v>0</v>
      </c>
      <c r="AO74" s="19">
        <v>0</v>
      </c>
      <c r="AP74" s="19">
        <v>0</v>
      </c>
      <c r="AQ74" s="19">
        <v>0</v>
      </c>
      <c r="AR74" s="19">
        <v>0</v>
      </c>
      <c r="AS74" s="19">
        <v>0</v>
      </c>
      <c r="AT74" s="19">
        <v>0</v>
      </c>
      <c r="AU74" s="19">
        <v>0</v>
      </c>
      <c r="AV74" s="19">
        <v>0</v>
      </c>
      <c r="AW74" s="19">
        <v>0</v>
      </c>
      <c r="AX74" s="19">
        <v>0</v>
      </c>
      <c r="AY74" s="19">
        <v>0</v>
      </c>
      <c r="AZ74" s="19">
        <v>0</v>
      </c>
      <c r="BA74" s="19">
        <v>0</v>
      </c>
      <c r="BB74" s="19">
        <v>0</v>
      </c>
      <c r="BC74" s="19">
        <v>0</v>
      </c>
      <c r="BD74" s="19">
        <v>0</v>
      </c>
      <c r="BE74" s="19">
        <v>0</v>
      </c>
      <c r="BF74" s="19">
        <v>0</v>
      </c>
      <c r="BG74" s="19">
        <v>0</v>
      </c>
      <c r="BH74" s="19">
        <v>0</v>
      </c>
      <c r="BI74" s="19">
        <v>0</v>
      </c>
      <c r="BJ74" s="19">
        <v>0</v>
      </c>
      <c r="BK74" s="19">
        <v>0</v>
      </c>
      <c r="BL74" s="19">
        <v>0</v>
      </c>
      <c r="BM74" s="19">
        <v>0</v>
      </c>
      <c r="BN74" s="19">
        <v>0</v>
      </c>
      <c r="BO74" s="19">
        <v>0</v>
      </c>
      <c r="BP74" s="19">
        <v>0</v>
      </c>
      <c r="BQ74" s="19">
        <v>0</v>
      </c>
      <c r="BR74" s="19">
        <v>0</v>
      </c>
      <c r="BS74" s="19">
        <v>0</v>
      </c>
      <c r="BT74" s="19">
        <v>0</v>
      </c>
      <c r="BU74" s="19">
        <v>0</v>
      </c>
      <c r="BV74" s="19">
        <v>0</v>
      </c>
      <c r="BW74" s="19">
        <v>0</v>
      </c>
      <c r="BX74" s="19">
        <v>0</v>
      </c>
      <c r="BY74" s="19">
        <v>0</v>
      </c>
      <c r="BZ74" s="19">
        <v>0</v>
      </c>
      <c r="CA74" s="19">
        <v>0</v>
      </c>
      <c r="CB74" s="19">
        <v>0</v>
      </c>
      <c r="CC74" s="19">
        <v>0</v>
      </c>
      <c r="CD74" s="19">
        <v>0</v>
      </c>
      <c r="CE74" s="19">
        <v>0</v>
      </c>
      <c r="CF74" s="19">
        <v>0</v>
      </c>
      <c r="CG74" s="28">
        <f t="shared" si="12"/>
        <v>0</v>
      </c>
      <c r="CH74" s="29">
        <f t="shared" si="13"/>
        <v>0</v>
      </c>
      <c r="CI74" s="19">
        <v>0</v>
      </c>
      <c r="CJ74" s="19">
        <v>0</v>
      </c>
      <c r="CK74" s="19">
        <v>0</v>
      </c>
      <c r="CL74" s="19">
        <v>0</v>
      </c>
      <c r="CM74" s="19">
        <v>0</v>
      </c>
      <c r="CN74" s="19">
        <v>0</v>
      </c>
      <c r="CO74" s="19">
        <v>0</v>
      </c>
      <c r="CP74" s="19">
        <v>0</v>
      </c>
      <c r="CQ74" s="19">
        <v>0</v>
      </c>
      <c r="CR74" s="19">
        <v>0</v>
      </c>
      <c r="CS74" s="19">
        <v>0</v>
      </c>
      <c r="CT74" s="19">
        <v>0</v>
      </c>
      <c r="CU74" s="19">
        <v>0</v>
      </c>
      <c r="CV74" s="19">
        <v>0</v>
      </c>
      <c r="CW74" s="19">
        <v>0</v>
      </c>
      <c r="CX74" s="19">
        <v>0</v>
      </c>
      <c r="CY74" s="19">
        <v>0</v>
      </c>
      <c r="CZ74" s="19">
        <v>0</v>
      </c>
      <c r="DA74" s="19">
        <v>1</v>
      </c>
      <c r="DB74" s="19">
        <v>17</v>
      </c>
      <c r="DC74" s="19">
        <v>0</v>
      </c>
      <c r="DD74" s="19">
        <v>1</v>
      </c>
      <c r="DE74" s="19">
        <v>92</v>
      </c>
      <c r="DF74" s="19">
        <v>0</v>
      </c>
      <c r="DG74" s="19">
        <v>0</v>
      </c>
      <c r="DH74" s="19">
        <v>0</v>
      </c>
      <c r="DI74" s="19">
        <v>0</v>
      </c>
      <c r="DJ74" s="19">
        <v>0</v>
      </c>
      <c r="DK74" s="19">
        <v>0</v>
      </c>
      <c r="DL74" s="19">
        <v>0</v>
      </c>
      <c r="DM74" s="19">
        <v>0</v>
      </c>
      <c r="DN74" s="19">
        <v>0</v>
      </c>
      <c r="DO74" s="19">
        <v>0</v>
      </c>
      <c r="DP74" s="19">
        <v>0</v>
      </c>
      <c r="DQ74" s="19">
        <v>0</v>
      </c>
      <c r="DR74" s="19">
        <v>0</v>
      </c>
      <c r="DS74" s="19">
        <v>0</v>
      </c>
      <c r="DT74" s="19">
        <v>0</v>
      </c>
      <c r="DU74" s="19">
        <v>0</v>
      </c>
      <c r="DV74" s="19">
        <v>0</v>
      </c>
      <c r="DW74" s="19">
        <v>0</v>
      </c>
      <c r="DX74" s="19">
        <v>0</v>
      </c>
      <c r="DY74" s="19">
        <v>0</v>
      </c>
      <c r="DZ74" s="19">
        <v>0</v>
      </c>
      <c r="EA74" s="19">
        <v>0</v>
      </c>
      <c r="EB74" s="19">
        <v>0</v>
      </c>
      <c r="EC74" s="19">
        <v>0</v>
      </c>
      <c r="ED74" s="19">
        <v>0</v>
      </c>
      <c r="EE74" s="19">
        <v>0</v>
      </c>
      <c r="EF74" s="19">
        <v>0</v>
      </c>
      <c r="EG74" s="19">
        <v>0</v>
      </c>
      <c r="EH74" s="19">
        <v>0</v>
      </c>
      <c r="EI74" s="19">
        <v>0</v>
      </c>
      <c r="EJ74" s="19">
        <v>0</v>
      </c>
      <c r="EK74" s="19">
        <v>0</v>
      </c>
      <c r="EL74" s="19">
        <v>0</v>
      </c>
      <c r="EM74" s="19">
        <v>0</v>
      </c>
      <c r="EN74" s="19">
        <v>0</v>
      </c>
      <c r="EO74" s="19">
        <v>0</v>
      </c>
      <c r="EP74" s="19">
        <v>0</v>
      </c>
      <c r="EQ74" s="19">
        <v>0</v>
      </c>
      <c r="ER74" s="19">
        <v>0</v>
      </c>
      <c r="ES74" s="29">
        <f t="shared" si="7"/>
        <v>93</v>
      </c>
      <c r="ET74" s="29">
        <f t="shared" si="8"/>
        <v>18</v>
      </c>
      <c r="EU74" s="26">
        <f t="shared" si="10"/>
        <v>111</v>
      </c>
      <c r="EV74" s="19">
        <v>0</v>
      </c>
      <c r="EW74" s="19">
        <v>0</v>
      </c>
      <c r="EX74" s="19">
        <v>0</v>
      </c>
      <c r="EY74" s="19">
        <v>0</v>
      </c>
      <c r="EZ74" s="19">
        <v>0</v>
      </c>
      <c r="FA74" s="19">
        <v>0</v>
      </c>
      <c r="FB74" s="19">
        <v>0</v>
      </c>
      <c r="FC74" s="19">
        <v>0</v>
      </c>
      <c r="FD74" s="19">
        <v>0</v>
      </c>
      <c r="FE74" s="19">
        <v>0</v>
      </c>
      <c r="FF74" s="19">
        <v>0</v>
      </c>
      <c r="FG74" s="19">
        <v>0</v>
      </c>
      <c r="FH74" s="19">
        <v>0</v>
      </c>
      <c r="FI74" s="19">
        <v>0</v>
      </c>
      <c r="FJ74" s="19">
        <v>0</v>
      </c>
      <c r="FK74" s="19">
        <v>0</v>
      </c>
      <c r="FL74" s="19">
        <v>0</v>
      </c>
      <c r="FM74" s="19">
        <v>0</v>
      </c>
      <c r="FN74" s="19">
        <v>0</v>
      </c>
      <c r="FO74" s="19">
        <v>0</v>
      </c>
      <c r="FP74" s="19">
        <v>2</v>
      </c>
      <c r="FQ74" s="19">
        <v>0</v>
      </c>
      <c r="FR74" s="19">
        <v>0</v>
      </c>
      <c r="FS74" s="19">
        <v>0</v>
      </c>
      <c r="FT74" s="19">
        <v>0</v>
      </c>
      <c r="FU74" s="19">
        <v>0</v>
      </c>
      <c r="FV74" s="19">
        <v>0</v>
      </c>
      <c r="FW74" s="19">
        <v>0</v>
      </c>
      <c r="FX74" s="19">
        <v>0</v>
      </c>
      <c r="FY74" s="19">
        <v>0</v>
      </c>
      <c r="FZ74" s="19">
        <v>0</v>
      </c>
      <c r="GA74" s="19">
        <v>0</v>
      </c>
      <c r="GB74" s="19">
        <v>0</v>
      </c>
      <c r="GC74" s="19">
        <v>0</v>
      </c>
      <c r="GD74" s="19">
        <v>0</v>
      </c>
      <c r="GE74" s="19">
        <v>0</v>
      </c>
      <c r="GF74" s="19">
        <v>0</v>
      </c>
      <c r="GG74" s="19">
        <v>0</v>
      </c>
      <c r="GH74" s="19">
        <v>0</v>
      </c>
      <c r="GI74" s="19">
        <v>0</v>
      </c>
      <c r="GJ74" s="19">
        <v>0</v>
      </c>
      <c r="GK74" s="19">
        <v>0</v>
      </c>
      <c r="GL74" s="19">
        <v>0</v>
      </c>
      <c r="GM74" s="19">
        <v>0</v>
      </c>
      <c r="GN74" s="19">
        <v>0</v>
      </c>
      <c r="GO74" s="19">
        <v>0</v>
      </c>
      <c r="GP74" s="19">
        <v>0</v>
      </c>
      <c r="GQ74" s="19">
        <v>0</v>
      </c>
      <c r="GR74" s="19">
        <v>0</v>
      </c>
      <c r="GS74" s="19">
        <v>0</v>
      </c>
      <c r="GT74" s="19">
        <v>0</v>
      </c>
      <c r="GU74" s="19">
        <v>0</v>
      </c>
      <c r="GV74" s="19">
        <v>0</v>
      </c>
      <c r="GW74" s="19">
        <v>0</v>
      </c>
      <c r="GX74" s="19">
        <v>0</v>
      </c>
      <c r="GY74" s="19">
        <v>0</v>
      </c>
      <c r="GZ74" s="19">
        <v>0</v>
      </c>
      <c r="HA74" s="19">
        <v>0</v>
      </c>
      <c r="HB74" s="19">
        <v>0</v>
      </c>
      <c r="HC74" s="19">
        <v>0</v>
      </c>
      <c r="HD74" s="19">
        <v>0</v>
      </c>
      <c r="HE74" s="19">
        <v>0</v>
      </c>
      <c r="HF74" s="19">
        <v>0</v>
      </c>
      <c r="HG74" s="19">
        <v>0</v>
      </c>
      <c r="HH74" s="19">
        <v>0</v>
      </c>
      <c r="HI74" s="19">
        <v>0</v>
      </c>
      <c r="HJ74" s="19">
        <v>0</v>
      </c>
      <c r="HK74" s="19">
        <v>0</v>
      </c>
      <c r="HL74" s="19">
        <v>0</v>
      </c>
      <c r="HM74" s="19">
        <v>0</v>
      </c>
      <c r="HN74" s="19">
        <v>0</v>
      </c>
      <c r="HO74" s="19">
        <v>0</v>
      </c>
      <c r="HP74" s="19">
        <v>0</v>
      </c>
      <c r="HQ74" s="19">
        <v>0</v>
      </c>
      <c r="HR74" s="19">
        <v>0</v>
      </c>
      <c r="HS74" s="19">
        <v>0</v>
      </c>
      <c r="HT74" s="19">
        <v>0</v>
      </c>
      <c r="HU74" s="19">
        <v>0</v>
      </c>
      <c r="HV74" s="19">
        <v>0</v>
      </c>
      <c r="HW74" s="19">
        <v>0</v>
      </c>
      <c r="HX74" s="30">
        <f t="shared" si="21"/>
        <v>2</v>
      </c>
      <c r="HY74" s="31"/>
      <c r="HZ74" s="34">
        <f>1</f>
        <v>1</v>
      </c>
      <c r="IA74" s="34">
        <f>8</f>
        <v>8</v>
      </c>
      <c r="IB74" s="34">
        <f>6</f>
        <v>6</v>
      </c>
      <c r="IC74" s="34">
        <f>14</f>
        <v>14</v>
      </c>
      <c r="ID74" s="34">
        <v>0</v>
      </c>
      <c r="IE74" s="34">
        <f>SUM(11+21+15+12)</f>
        <v>59</v>
      </c>
      <c r="IF74" s="34">
        <f>17</f>
        <v>17</v>
      </c>
      <c r="IG74" s="206">
        <v>2</v>
      </c>
      <c r="IH74" s="206"/>
      <c r="II74" s="33">
        <f t="shared" si="22"/>
        <v>107</v>
      </c>
    </row>
    <row r="75" spans="1:243" ht="30" customHeight="1" x14ac:dyDescent="0.25">
      <c r="A75" s="17" t="s">
        <v>298</v>
      </c>
      <c r="B75" s="18" t="s">
        <v>298</v>
      </c>
      <c r="C75" s="18">
        <v>3</v>
      </c>
      <c r="D75" s="19">
        <v>1</v>
      </c>
      <c r="E75" s="18">
        <v>0</v>
      </c>
      <c r="F75" s="19">
        <v>6</v>
      </c>
      <c r="G75" s="18">
        <v>1</v>
      </c>
      <c r="H75" s="19">
        <v>3</v>
      </c>
      <c r="I75" s="18">
        <v>2</v>
      </c>
      <c r="J75" s="18">
        <v>151</v>
      </c>
      <c r="K75" s="21">
        <f t="shared" si="15"/>
        <v>6</v>
      </c>
      <c r="L75" s="21">
        <f t="shared" si="15"/>
        <v>161</v>
      </c>
      <c r="M75" s="21">
        <f t="shared" si="20"/>
        <v>167</v>
      </c>
      <c r="N75" s="36">
        <v>0</v>
      </c>
      <c r="O75" s="18">
        <v>0</v>
      </c>
      <c r="P75" s="36">
        <v>0</v>
      </c>
      <c r="Q75" s="18">
        <v>0</v>
      </c>
      <c r="R75" s="18">
        <v>3</v>
      </c>
      <c r="S75" s="23">
        <v>1</v>
      </c>
      <c r="T75" s="36">
        <v>0</v>
      </c>
      <c r="U75" s="18">
        <v>0</v>
      </c>
      <c r="V75" s="18">
        <v>0</v>
      </c>
      <c r="W75" s="18">
        <v>0</v>
      </c>
      <c r="X75" s="36">
        <v>0</v>
      </c>
      <c r="Y75" s="18">
        <v>0</v>
      </c>
      <c r="Z75" s="18">
        <v>1</v>
      </c>
      <c r="AA75" s="18">
        <v>0</v>
      </c>
      <c r="AB75" s="18">
        <v>1</v>
      </c>
      <c r="AC75" s="18">
        <v>0</v>
      </c>
      <c r="AD75" s="36">
        <v>0</v>
      </c>
      <c r="AE75" s="18">
        <v>0</v>
      </c>
      <c r="AF75" s="20">
        <f t="shared" si="16"/>
        <v>5</v>
      </c>
      <c r="AG75" s="20">
        <f t="shared" si="16"/>
        <v>1</v>
      </c>
      <c r="AH75" s="26">
        <f t="shared" si="19"/>
        <v>6</v>
      </c>
      <c r="AI75" s="27">
        <v>0</v>
      </c>
      <c r="AJ75" s="27">
        <v>0</v>
      </c>
      <c r="AK75" s="27">
        <v>0</v>
      </c>
      <c r="AL75" s="27">
        <v>0</v>
      </c>
      <c r="AM75" s="19">
        <v>0</v>
      </c>
      <c r="AN75" s="19">
        <v>0</v>
      </c>
      <c r="AO75" s="19">
        <v>0</v>
      </c>
      <c r="AP75" s="19">
        <v>0</v>
      </c>
      <c r="AQ75" s="19">
        <v>0</v>
      </c>
      <c r="AR75" s="19">
        <v>0</v>
      </c>
      <c r="AS75" s="19">
        <v>0</v>
      </c>
      <c r="AT75" s="19">
        <v>0</v>
      </c>
      <c r="AU75" s="19">
        <v>0</v>
      </c>
      <c r="AV75" s="19">
        <v>0</v>
      </c>
      <c r="AW75" s="19">
        <v>0</v>
      </c>
      <c r="AX75" s="19">
        <v>0</v>
      </c>
      <c r="AY75" s="19">
        <v>14</v>
      </c>
      <c r="AZ75" s="19">
        <v>0</v>
      </c>
      <c r="BA75" s="19">
        <v>0</v>
      </c>
      <c r="BB75" s="19">
        <v>0</v>
      </c>
      <c r="BC75" s="19">
        <v>0</v>
      </c>
      <c r="BD75" s="19">
        <v>0</v>
      </c>
      <c r="BE75" s="19">
        <v>0</v>
      </c>
      <c r="BF75" s="19">
        <v>0</v>
      </c>
      <c r="BG75" s="19">
        <v>0</v>
      </c>
      <c r="BH75" s="19">
        <v>0</v>
      </c>
      <c r="BI75" s="19">
        <v>0</v>
      </c>
      <c r="BJ75" s="19">
        <v>0</v>
      </c>
      <c r="BK75" s="19">
        <v>0</v>
      </c>
      <c r="BL75" s="19">
        <v>0</v>
      </c>
      <c r="BM75" s="19">
        <v>0</v>
      </c>
      <c r="BN75" s="19">
        <v>0</v>
      </c>
      <c r="BO75" s="19">
        <v>0</v>
      </c>
      <c r="BP75" s="19">
        <v>0</v>
      </c>
      <c r="BQ75" s="19">
        <v>0</v>
      </c>
      <c r="BR75" s="19">
        <v>0</v>
      </c>
      <c r="BS75" s="19">
        <v>0</v>
      </c>
      <c r="BT75" s="19">
        <v>0</v>
      </c>
      <c r="BU75" s="19">
        <v>0</v>
      </c>
      <c r="BV75" s="19">
        <v>0</v>
      </c>
      <c r="BW75" s="19">
        <v>0</v>
      </c>
      <c r="BX75" s="19">
        <v>0</v>
      </c>
      <c r="BY75" s="19">
        <v>0</v>
      </c>
      <c r="BZ75" s="19">
        <v>0</v>
      </c>
      <c r="CA75" s="19">
        <v>0</v>
      </c>
      <c r="CB75" s="19">
        <v>0</v>
      </c>
      <c r="CC75" s="19">
        <v>0</v>
      </c>
      <c r="CD75" s="19">
        <v>0</v>
      </c>
      <c r="CE75" s="19">
        <v>1</v>
      </c>
      <c r="CF75" s="19">
        <v>0</v>
      </c>
      <c r="CG75" s="28">
        <f t="shared" si="12"/>
        <v>15</v>
      </c>
      <c r="CH75" s="26">
        <f t="shared" si="13"/>
        <v>0</v>
      </c>
      <c r="CI75" s="19">
        <v>0</v>
      </c>
      <c r="CJ75" s="19">
        <v>0</v>
      </c>
      <c r="CK75" s="19">
        <v>0</v>
      </c>
      <c r="CL75" s="19">
        <v>0</v>
      </c>
      <c r="CM75" s="19">
        <v>0</v>
      </c>
      <c r="CN75" s="19">
        <v>0</v>
      </c>
      <c r="CO75" s="19">
        <v>0</v>
      </c>
      <c r="CP75" s="19">
        <v>0</v>
      </c>
      <c r="CQ75" s="19">
        <v>0</v>
      </c>
      <c r="CR75" s="19">
        <v>0</v>
      </c>
      <c r="CS75" s="19">
        <v>0</v>
      </c>
      <c r="CT75" s="19">
        <v>0</v>
      </c>
      <c r="CU75" s="19">
        <v>0</v>
      </c>
      <c r="CV75" s="19">
        <v>0</v>
      </c>
      <c r="CW75" s="19">
        <v>0</v>
      </c>
      <c r="CX75" s="19">
        <v>0</v>
      </c>
      <c r="CY75" s="19">
        <v>0</v>
      </c>
      <c r="CZ75" s="19">
        <v>0</v>
      </c>
      <c r="DA75" s="19">
        <v>22</v>
      </c>
      <c r="DB75" s="19">
        <v>0</v>
      </c>
      <c r="DC75" s="19">
        <v>1</v>
      </c>
      <c r="DD75" s="19">
        <v>0</v>
      </c>
      <c r="DE75" s="19">
        <v>0</v>
      </c>
      <c r="DF75" s="19">
        <v>0</v>
      </c>
      <c r="DG75" s="19">
        <v>0</v>
      </c>
      <c r="DH75" s="19">
        <v>0</v>
      </c>
      <c r="DI75" s="19">
        <v>0</v>
      </c>
      <c r="DJ75" s="19">
        <v>0</v>
      </c>
      <c r="DK75" s="19">
        <v>0</v>
      </c>
      <c r="DL75" s="19">
        <v>0</v>
      </c>
      <c r="DM75" s="19">
        <v>0</v>
      </c>
      <c r="DN75" s="19">
        <v>0</v>
      </c>
      <c r="DO75" s="19">
        <v>0</v>
      </c>
      <c r="DP75" s="19">
        <v>0</v>
      </c>
      <c r="DQ75" s="19">
        <v>0</v>
      </c>
      <c r="DR75" s="19">
        <v>0</v>
      </c>
      <c r="DS75" s="19">
        <v>0</v>
      </c>
      <c r="DT75" s="19">
        <v>0</v>
      </c>
      <c r="DU75" s="19">
        <v>0</v>
      </c>
      <c r="DV75" s="19">
        <v>0</v>
      </c>
      <c r="DW75" s="19">
        <v>1</v>
      </c>
      <c r="DX75" s="19">
        <v>0</v>
      </c>
      <c r="DY75" s="19">
        <v>19</v>
      </c>
      <c r="DZ75" s="19">
        <v>0</v>
      </c>
      <c r="EA75" s="19">
        <v>0</v>
      </c>
      <c r="EB75" s="19">
        <v>0</v>
      </c>
      <c r="EC75" s="19">
        <v>0</v>
      </c>
      <c r="ED75" s="19">
        <v>0</v>
      </c>
      <c r="EE75" s="19">
        <v>0</v>
      </c>
      <c r="EF75" s="19">
        <v>0</v>
      </c>
      <c r="EG75" s="27">
        <v>0</v>
      </c>
      <c r="EH75" s="19">
        <v>0</v>
      </c>
      <c r="EI75" s="19">
        <v>0</v>
      </c>
      <c r="EJ75" s="19">
        <v>0</v>
      </c>
      <c r="EK75" s="19">
        <v>0</v>
      </c>
      <c r="EL75" s="19">
        <v>0</v>
      </c>
      <c r="EM75" s="19">
        <v>1</v>
      </c>
      <c r="EN75" s="19">
        <v>0</v>
      </c>
      <c r="EO75" s="19">
        <v>0</v>
      </c>
      <c r="EP75" s="19">
        <v>0</v>
      </c>
      <c r="EQ75" s="19">
        <v>0</v>
      </c>
      <c r="ER75" s="19">
        <v>0</v>
      </c>
      <c r="ES75" s="29">
        <f t="shared" ref="ES75:ES76" si="23">+SUM(CI75,CK75,CM75,CO75,CQ75,CR75,CT75,CV75,CX75,CZ75,DA75,DC75,DE75,DF75,DH75,DJ75,DL75,DN75,DP75,DR75,DS75,DU75,DW75,DY75,EA75,EC75,EE75,EG75,EI75,EK75,EM75,EN75,EP75)</f>
        <v>44</v>
      </c>
      <c r="ET75" s="29">
        <f t="shared" ref="ET75" si="24">SUM(CJ75,CL75,CN75,CP75,CS75,CU75,CW75,CY75,DB75,DD75,DG75,DI75,DK75,DM75,DO75,DQ75,DT75,DV75,DX75,DZ75,EB75,ED75,EF75,EH75,EJ75,EL75,EO75,EQ75+ER75)</f>
        <v>0</v>
      </c>
      <c r="EU75" s="26">
        <f t="shared" si="10"/>
        <v>44</v>
      </c>
      <c r="EV75" s="19">
        <v>0</v>
      </c>
      <c r="EW75" s="19">
        <v>0</v>
      </c>
      <c r="EX75" s="19">
        <v>0</v>
      </c>
      <c r="EY75" s="19">
        <v>0</v>
      </c>
      <c r="EZ75" s="19">
        <v>0</v>
      </c>
      <c r="FA75" s="19">
        <v>16</v>
      </c>
      <c r="FB75" s="19">
        <v>0</v>
      </c>
      <c r="FC75" s="19">
        <v>8</v>
      </c>
      <c r="FD75" s="19">
        <v>0</v>
      </c>
      <c r="FE75" s="19">
        <v>24</v>
      </c>
      <c r="FF75" s="19">
        <v>0</v>
      </c>
      <c r="FG75" s="19">
        <v>0</v>
      </c>
      <c r="FH75" s="19">
        <v>3</v>
      </c>
      <c r="FI75" s="19">
        <v>0</v>
      </c>
      <c r="FJ75" s="19">
        <v>0</v>
      </c>
      <c r="FK75" s="19">
        <v>2</v>
      </c>
      <c r="FL75" s="19">
        <v>0</v>
      </c>
      <c r="FM75" s="19">
        <v>1</v>
      </c>
      <c r="FN75" s="19">
        <v>0</v>
      </c>
      <c r="FO75" s="19">
        <v>14</v>
      </c>
      <c r="FP75" s="19">
        <v>56</v>
      </c>
      <c r="FQ75" s="19">
        <v>0</v>
      </c>
      <c r="FR75" s="19">
        <v>7</v>
      </c>
      <c r="FS75" s="19">
        <v>0</v>
      </c>
      <c r="FT75" s="19">
        <v>0</v>
      </c>
      <c r="FU75" s="19">
        <v>31</v>
      </c>
      <c r="FV75" s="19">
        <v>0</v>
      </c>
      <c r="FW75" s="19">
        <v>5</v>
      </c>
      <c r="FX75" s="19">
        <v>0</v>
      </c>
      <c r="FY75" s="19">
        <v>105</v>
      </c>
      <c r="FZ75" s="19">
        <v>0</v>
      </c>
      <c r="GA75" s="19">
        <v>0</v>
      </c>
      <c r="GB75" s="19">
        <v>0</v>
      </c>
      <c r="GC75" s="19">
        <v>0</v>
      </c>
      <c r="GD75" s="19">
        <v>0</v>
      </c>
      <c r="GE75" s="19">
        <v>0</v>
      </c>
      <c r="GF75" s="19">
        <v>0</v>
      </c>
      <c r="GG75" s="19">
        <v>0</v>
      </c>
      <c r="GH75" s="19">
        <v>9</v>
      </c>
      <c r="GI75" s="19">
        <v>0</v>
      </c>
      <c r="GJ75" s="19">
        <v>22</v>
      </c>
      <c r="GK75" s="19">
        <v>0</v>
      </c>
      <c r="GL75" s="19">
        <v>12</v>
      </c>
      <c r="GM75" s="19">
        <v>96</v>
      </c>
      <c r="GN75" s="19">
        <v>0</v>
      </c>
      <c r="GO75" s="19">
        <v>0</v>
      </c>
      <c r="GP75" s="19">
        <v>0</v>
      </c>
      <c r="GQ75" s="19">
        <v>17</v>
      </c>
      <c r="GR75" s="19">
        <v>0</v>
      </c>
      <c r="GS75" s="19">
        <v>1</v>
      </c>
      <c r="GT75" s="19">
        <v>0</v>
      </c>
      <c r="GU75" s="19">
        <v>0</v>
      </c>
      <c r="GV75" s="19">
        <v>25</v>
      </c>
      <c r="GW75" s="19">
        <v>0</v>
      </c>
      <c r="GX75" s="19">
        <v>0</v>
      </c>
      <c r="GY75" s="19">
        <v>0</v>
      </c>
      <c r="GZ75" s="19">
        <v>16</v>
      </c>
      <c r="HA75" s="19">
        <v>0</v>
      </c>
      <c r="HB75" s="19">
        <v>2</v>
      </c>
      <c r="HC75" s="19">
        <v>0</v>
      </c>
      <c r="HD75" s="19">
        <v>7</v>
      </c>
      <c r="HE75" s="19">
        <v>0</v>
      </c>
      <c r="HF75" s="19">
        <v>0</v>
      </c>
      <c r="HG75" s="19">
        <v>0</v>
      </c>
      <c r="HH75" s="19">
        <v>0</v>
      </c>
      <c r="HI75" s="19">
        <v>6</v>
      </c>
      <c r="HJ75" s="19">
        <v>0</v>
      </c>
      <c r="HK75" s="19">
        <v>0</v>
      </c>
      <c r="HL75" s="19">
        <v>0</v>
      </c>
      <c r="HM75" s="19">
        <v>2</v>
      </c>
      <c r="HN75" s="19">
        <v>1</v>
      </c>
      <c r="HO75" s="19">
        <v>0</v>
      </c>
      <c r="HP75" s="19">
        <v>14</v>
      </c>
      <c r="HQ75" s="19">
        <v>0</v>
      </c>
      <c r="HR75" s="19">
        <v>2</v>
      </c>
      <c r="HS75" s="19">
        <v>0</v>
      </c>
      <c r="HT75" s="19">
        <v>0</v>
      </c>
      <c r="HU75" s="19">
        <v>0</v>
      </c>
      <c r="HV75" s="19">
        <v>0</v>
      </c>
      <c r="HW75" s="19">
        <v>21</v>
      </c>
      <c r="HX75" s="30">
        <f t="shared" si="21"/>
        <v>525</v>
      </c>
      <c r="HY75" s="31"/>
      <c r="HZ75" s="34">
        <v>0</v>
      </c>
      <c r="IA75" s="34">
        <v>0</v>
      </c>
      <c r="IB75" s="34">
        <v>0</v>
      </c>
      <c r="IC75" s="34">
        <v>0</v>
      </c>
      <c r="ID75" s="34">
        <v>0</v>
      </c>
      <c r="IE75" s="34">
        <v>0</v>
      </c>
      <c r="IF75" s="34">
        <v>0</v>
      </c>
      <c r="IG75" s="206">
        <v>0</v>
      </c>
      <c r="IH75" s="206"/>
      <c r="II75" s="33">
        <f t="shared" si="22"/>
        <v>0</v>
      </c>
    </row>
    <row r="76" spans="1:243" ht="30" customHeight="1" x14ac:dyDescent="0.25">
      <c r="A76" s="42" t="s">
        <v>299</v>
      </c>
      <c r="B76" s="43" t="s">
        <v>299</v>
      </c>
      <c r="C76" s="43">
        <f t="shared" ref="C76:AE76" si="25">SUM(C8:C75)</f>
        <v>1828</v>
      </c>
      <c r="D76" s="43">
        <f t="shared" si="25"/>
        <v>1715</v>
      </c>
      <c r="E76" s="43">
        <f t="shared" si="25"/>
        <v>960</v>
      </c>
      <c r="F76" s="43">
        <f t="shared" si="25"/>
        <v>1113</v>
      </c>
      <c r="G76" s="43">
        <f t="shared" si="25"/>
        <v>1409</v>
      </c>
      <c r="H76" s="43">
        <f t="shared" si="25"/>
        <v>1515</v>
      </c>
      <c r="I76" s="43">
        <f t="shared" si="25"/>
        <v>6038</v>
      </c>
      <c r="J76" s="43">
        <f t="shared" si="25"/>
        <v>3650</v>
      </c>
      <c r="K76" s="43">
        <f t="shared" si="25"/>
        <v>10235</v>
      </c>
      <c r="L76" s="43">
        <f t="shared" si="25"/>
        <v>7993</v>
      </c>
      <c r="M76" s="43">
        <f t="shared" si="25"/>
        <v>18228</v>
      </c>
      <c r="N76" s="43">
        <f t="shared" si="25"/>
        <v>1557</v>
      </c>
      <c r="O76" s="43">
        <f t="shared" si="25"/>
        <v>1400</v>
      </c>
      <c r="P76" s="43">
        <f t="shared" si="25"/>
        <v>3507</v>
      </c>
      <c r="Q76" s="43">
        <f t="shared" si="25"/>
        <v>2868</v>
      </c>
      <c r="R76" s="43">
        <f t="shared" si="25"/>
        <v>622</v>
      </c>
      <c r="S76" s="43">
        <f t="shared" si="25"/>
        <v>526</v>
      </c>
      <c r="T76" s="43">
        <f t="shared" si="25"/>
        <v>69</v>
      </c>
      <c r="U76" s="43">
        <f t="shared" si="25"/>
        <v>24</v>
      </c>
      <c r="V76" s="43">
        <f t="shared" si="25"/>
        <v>25</v>
      </c>
      <c r="W76" s="43">
        <f t="shared" si="25"/>
        <v>165</v>
      </c>
      <c r="X76" s="43">
        <f t="shared" si="25"/>
        <v>55</v>
      </c>
      <c r="Y76" s="43">
        <f t="shared" si="25"/>
        <v>4</v>
      </c>
      <c r="Z76" s="43">
        <f t="shared" si="25"/>
        <v>5514</v>
      </c>
      <c r="AA76" s="43">
        <f t="shared" si="25"/>
        <v>2912</v>
      </c>
      <c r="AB76" s="43">
        <f t="shared" si="25"/>
        <v>309</v>
      </c>
      <c r="AC76" s="43">
        <f t="shared" si="25"/>
        <v>167</v>
      </c>
      <c r="AD76" s="43">
        <f t="shared" si="25"/>
        <v>656</v>
      </c>
      <c r="AE76" s="43">
        <f t="shared" si="25"/>
        <v>618</v>
      </c>
      <c r="AF76" s="20">
        <f t="shared" si="16"/>
        <v>12314</v>
      </c>
      <c r="AG76" s="20">
        <f t="shared" si="16"/>
        <v>8684</v>
      </c>
      <c r="AH76" s="43">
        <f t="shared" ref="AH76:CF76" si="26">SUM(AH8:AH75)</f>
        <v>20998</v>
      </c>
      <c r="AI76" s="43">
        <f t="shared" si="26"/>
        <v>17</v>
      </c>
      <c r="AJ76" s="43">
        <f t="shared" si="26"/>
        <v>0</v>
      </c>
      <c r="AK76" s="43">
        <f t="shared" si="26"/>
        <v>0</v>
      </c>
      <c r="AL76" s="43">
        <f t="shared" si="26"/>
        <v>0</v>
      </c>
      <c r="AM76" s="43">
        <f t="shared" si="26"/>
        <v>240</v>
      </c>
      <c r="AN76" s="43">
        <f t="shared" si="26"/>
        <v>0</v>
      </c>
      <c r="AO76" s="43">
        <f t="shared" si="26"/>
        <v>7</v>
      </c>
      <c r="AP76" s="43">
        <f t="shared" si="26"/>
        <v>0</v>
      </c>
      <c r="AQ76" s="43">
        <f t="shared" si="26"/>
        <v>142</v>
      </c>
      <c r="AR76" s="43">
        <f t="shared" si="26"/>
        <v>0</v>
      </c>
      <c r="AS76" s="43">
        <f t="shared" si="26"/>
        <v>440</v>
      </c>
      <c r="AT76" s="43">
        <f t="shared" si="26"/>
        <v>0</v>
      </c>
      <c r="AU76" s="43">
        <f t="shared" si="26"/>
        <v>38</v>
      </c>
      <c r="AV76" s="43">
        <f t="shared" si="26"/>
        <v>0</v>
      </c>
      <c r="AW76" s="43">
        <f t="shared" si="26"/>
        <v>133</v>
      </c>
      <c r="AX76" s="43">
        <f t="shared" si="26"/>
        <v>0</v>
      </c>
      <c r="AY76" s="43">
        <f t="shared" si="26"/>
        <v>290</v>
      </c>
      <c r="AZ76" s="43">
        <f t="shared" si="26"/>
        <v>0</v>
      </c>
      <c r="BA76" s="43">
        <f t="shared" si="26"/>
        <v>0</v>
      </c>
      <c r="BB76" s="43">
        <f t="shared" si="26"/>
        <v>0</v>
      </c>
      <c r="BC76" s="43">
        <f t="shared" si="26"/>
        <v>101</v>
      </c>
      <c r="BD76" s="43">
        <f t="shared" si="26"/>
        <v>0</v>
      </c>
      <c r="BE76" s="43">
        <f t="shared" si="26"/>
        <v>134</v>
      </c>
      <c r="BF76" s="43">
        <f t="shared" si="26"/>
        <v>0</v>
      </c>
      <c r="BG76" s="43">
        <f t="shared" si="26"/>
        <v>35</v>
      </c>
      <c r="BH76" s="43">
        <f t="shared" si="26"/>
        <v>0</v>
      </c>
      <c r="BI76" s="43">
        <f t="shared" si="26"/>
        <v>358</v>
      </c>
      <c r="BJ76" s="43">
        <f t="shared" si="26"/>
        <v>0</v>
      </c>
      <c r="BK76" s="43">
        <f t="shared" si="26"/>
        <v>63</v>
      </c>
      <c r="BL76" s="43">
        <f t="shared" si="26"/>
        <v>0</v>
      </c>
      <c r="BM76" s="43">
        <f t="shared" si="26"/>
        <v>47</v>
      </c>
      <c r="BN76" s="43">
        <f t="shared" si="26"/>
        <v>0</v>
      </c>
      <c r="BO76" s="43">
        <f t="shared" si="26"/>
        <v>163</v>
      </c>
      <c r="BP76" s="43">
        <f t="shared" si="26"/>
        <v>0</v>
      </c>
      <c r="BQ76" s="43">
        <f t="shared" si="26"/>
        <v>106</v>
      </c>
      <c r="BR76" s="43">
        <f t="shared" si="26"/>
        <v>0</v>
      </c>
      <c r="BS76" s="43">
        <f t="shared" si="26"/>
        <v>77</v>
      </c>
      <c r="BT76" s="43">
        <f t="shared" si="26"/>
        <v>0</v>
      </c>
      <c r="BU76" s="43">
        <f t="shared" si="26"/>
        <v>189</v>
      </c>
      <c r="BV76" s="43">
        <f t="shared" si="26"/>
        <v>0</v>
      </c>
      <c r="BW76" s="43">
        <f t="shared" si="26"/>
        <v>141</v>
      </c>
      <c r="BX76" s="43">
        <f t="shared" si="26"/>
        <v>0</v>
      </c>
      <c r="BY76" s="43">
        <f t="shared" si="26"/>
        <v>43</v>
      </c>
      <c r="BZ76" s="43">
        <f t="shared" si="26"/>
        <v>0</v>
      </c>
      <c r="CA76" s="43">
        <f t="shared" si="26"/>
        <v>66</v>
      </c>
      <c r="CB76" s="43">
        <f t="shared" si="26"/>
        <v>0</v>
      </c>
      <c r="CC76" s="43">
        <f t="shared" si="26"/>
        <v>0</v>
      </c>
      <c r="CD76" s="43">
        <f t="shared" si="26"/>
        <v>0</v>
      </c>
      <c r="CE76" s="43">
        <f t="shared" si="26"/>
        <v>59</v>
      </c>
      <c r="CF76" s="43">
        <f t="shared" si="26"/>
        <v>0</v>
      </c>
      <c r="CG76" s="28">
        <f t="shared" si="12"/>
        <v>2889</v>
      </c>
      <c r="CH76" s="43" t="e">
        <f t="shared" ref="CH76:ER76" si="27">SUM(CH8:CH75)</f>
        <v>#REF!</v>
      </c>
      <c r="CI76" s="43">
        <f t="shared" si="27"/>
        <v>406</v>
      </c>
      <c r="CJ76" s="43">
        <f t="shared" si="27"/>
        <v>244</v>
      </c>
      <c r="CK76" s="43">
        <f t="shared" si="27"/>
        <v>457</v>
      </c>
      <c r="CL76" s="43">
        <f t="shared" si="27"/>
        <v>348</v>
      </c>
      <c r="CM76" s="43">
        <f t="shared" si="27"/>
        <v>609</v>
      </c>
      <c r="CN76" s="43">
        <f t="shared" si="27"/>
        <v>183</v>
      </c>
      <c r="CO76" s="43">
        <f t="shared" si="27"/>
        <v>392</v>
      </c>
      <c r="CP76" s="43">
        <f t="shared" si="27"/>
        <v>873</v>
      </c>
      <c r="CQ76" s="43">
        <f t="shared" si="27"/>
        <v>4</v>
      </c>
      <c r="CR76" s="43">
        <f t="shared" si="27"/>
        <v>665</v>
      </c>
      <c r="CS76" s="43">
        <f t="shared" si="27"/>
        <v>175</v>
      </c>
      <c r="CT76" s="43">
        <f t="shared" si="27"/>
        <v>1222</v>
      </c>
      <c r="CU76" s="43">
        <f t="shared" si="27"/>
        <v>1102</v>
      </c>
      <c r="CV76" s="43">
        <f t="shared" si="27"/>
        <v>131</v>
      </c>
      <c r="CW76" s="43">
        <f t="shared" si="27"/>
        <v>2111</v>
      </c>
      <c r="CX76" s="43">
        <f t="shared" si="27"/>
        <v>38</v>
      </c>
      <c r="CY76" s="43">
        <f t="shared" si="27"/>
        <v>42</v>
      </c>
      <c r="CZ76" s="43">
        <f t="shared" si="27"/>
        <v>796</v>
      </c>
      <c r="DA76" s="43">
        <f t="shared" si="27"/>
        <v>1182</v>
      </c>
      <c r="DB76" s="43">
        <f t="shared" si="27"/>
        <v>754</v>
      </c>
      <c r="DC76" s="43">
        <f t="shared" si="27"/>
        <v>1377</v>
      </c>
      <c r="DD76" s="43">
        <f t="shared" si="27"/>
        <v>1165</v>
      </c>
      <c r="DE76" s="43">
        <f t="shared" si="27"/>
        <v>282</v>
      </c>
      <c r="DF76" s="43">
        <f t="shared" si="27"/>
        <v>511</v>
      </c>
      <c r="DG76" s="43">
        <f t="shared" si="27"/>
        <v>597</v>
      </c>
      <c r="DH76" s="43">
        <f t="shared" si="27"/>
        <v>1178</v>
      </c>
      <c r="DI76" s="43">
        <f t="shared" si="27"/>
        <v>1184</v>
      </c>
      <c r="DJ76" s="43">
        <f t="shared" si="27"/>
        <v>171</v>
      </c>
      <c r="DK76" s="43">
        <f t="shared" si="27"/>
        <v>326</v>
      </c>
      <c r="DL76" s="43">
        <f t="shared" si="27"/>
        <v>44</v>
      </c>
      <c r="DM76" s="43">
        <f t="shared" si="27"/>
        <v>66</v>
      </c>
      <c r="DN76" s="43">
        <f t="shared" si="27"/>
        <v>538</v>
      </c>
      <c r="DO76" s="43">
        <f t="shared" si="27"/>
        <v>660</v>
      </c>
      <c r="DP76" s="43">
        <f t="shared" si="27"/>
        <v>51</v>
      </c>
      <c r="DQ76" s="43">
        <f t="shared" si="27"/>
        <v>105</v>
      </c>
      <c r="DR76" s="43">
        <f t="shared" si="27"/>
        <v>733</v>
      </c>
      <c r="DS76" s="43">
        <f t="shared" si="27"/>
        <v>789</v>
      </c>
      <c r="DT76" s="43">
        <f t="shared" si="27"/>
        <v>75</v>
      </c>
      <c r="DU76" s="43">
        <f t="shared" si="27"/>
        <v>851</v>
      </c>
      <c r="DV76" s="43">
        <f t="shared" si="27"/>
        <v>1907</v>
      </c>
      <c r="DW76" s="43">
        <f t="shared" si="27"/>
        <v>263</v>
      </c>
      <c r="DX76" s="43">
        <f t="shared" si="27"/>
        <v>277</v>
      </c>
      <c r="DY76" s="43">
        <f t="shared" si="27"/>
        <v>280</v>
      </c>
      <c r="DZ76" s="43">
        <f t="shared" si="27"/>
        <v>876</v>
      </c>
      <c r="EA76" s="43">
        <f t="shared" si="27"/>
        <v>636</v>
      </c>
      <c r="EB76" s="43">
        <f t="shared" si="27"/>
        <v>85</v>
      </c>
      <c r="EC76" s="43">
        <f t="shared" si="27"/>
        <v>670</v>
      </c>
      <c r="ED76" s="43">
        <f t="shared" si="27"/>
        <v>112</v>
      </c>
      <c r="EE76" s="43">
        <f t="shared" si="27"/>
        <v>744</v>
      </c>
      <c r="EF76" s="43">
        <f t="shared" si="27"/>
        <v>692</v>
      </c>
      <c r="EG76" s="43">
        <f t="shared" si="27"/>
        <v>716</v>
      </c>
      <c r="EH76" s="43">
        <f t="shared" si="27"/>
        <v>448</v>
      </c>
      <c r="EI76" s="43">
        <f t="shared" si="27"/>
        <v>118</v>
      </c>
      <c r="EJ76" s="43">
        <f t="shared" si="27"/>
        <v>363</v>
      </c>
      <c r="EK76" s="43">
        <f t="shared" si="27"/>
        <v>202</v>
      </c>
      <c r="EL76" s="43">
        <f t="shared" si="27"/>
        <v>165</v>
      </c>
      <c r="EM76" s="43">
        <f t="shared" si="27"/>
        <v>105</v>
      </c>
      <c r="EN76" s="43">
        <f t="shared" si="27"/>
        <v>794</v>
      </c>
      <c r="EO76" s="43">
        <f t="shared" si="27"/>
        <v>469</v>
      </c>
      <c r="EP76" s="43">
        <f t="shared" si="27"/>
        <v>556</v>
      </c>
      <c r="EQ76" s="43">
        <f t="shared" si="27"/>
        <v>1009</v>
      </c>
      <c r="ER76" s="43">
        <f t="shared" si="27"/>
        <v>2644</v>
      </c>
      <c r="ES76" s="29">
        <f t="shared" si="23"/>
        <v>17511</v>
      </c>
      <c r="ET76" s="29">
        <f>SUM(ET8:ET75)</f>
        <v>19057</v>
      </c>
      <c r="EU76" s="43">
        <f t="shared" ref="EU76" si="28">SUM(EU8:EU75)</f>
        <v>36568</v>
      </c>
      <c r="EV76" s="43">
        <f>SUBTOTAL(109,EV8:EV75)</f>
        <v>732</v>
      </c>
      <c r="EW76" s="43">
        <f>SUBTOTAL(109,EW8:EW75)</f>
        <v>0</v>
      </c>
      <c r="EX76" s="43">
        <f>SUBTOTAL(109,EX8:EX75)</f>
        <v>846</v>
      </c>
      <c r="EY76" s="43">
        <f>SUBTOTAL(109,EY8:EY75)</f>
        <v>0</v>
      </c>
      <c r="EZ76" s="43">
        <f>SUM(EZ8:EZ75)</f>
        <v>26</v>
      </c>
      <c r="FA76" s="43">
        <f t="shared" ref="FA76:FI76" si="29">SUBTOTAL(109,FA8:FA75)</f>
        <v>1024</v>
      </c>
      <c r="FB76" s="43">
        <f t="shared" si="29"/>
        <v>0</v>
      </c>
      <c r="FC76" s="43">
        <f t="shared" si="29"/>
        <v>671</v>
      </c>
      <c r="FD76" s="43">
        <f t="shared" si="29"/>
        <v>0</v>
      </c>
      <c r="FE76" s="43">
        <f t="shared" si="29"/>
        <v>1768</v>
      </c>
      <c r="FF76" s="43">
        <f t="shared" si="29"/>
        <v>613</v>
      </c>
      <c r="FG76" s="43">
        <f t="shared" si="29"/>
        <v>0</v>
      </c>
      <c r="FH76" s="43">
        <f t="shared" si="29"/>
        <v>1034</v>
      </c>
      <c r="FI76" s="43">
        <f t="shared" si="29"/>
        <v>0</v>
      </c>
      <c r="FJ76" s="43">
        <f>SUM(FJ8:FJ75)</f>
        <v>10</v>
      </c>
      <c r="FK76" s="43">
        <f t="shared" ref="FK76:GT76" si="30">SUBTOTAL(109,FK8:FK75)</f>
        <v>26</v>
      </c>
      <c r="FL76" s="43">
        <f t="shared" si="30"/>
        <v>0</v>
      </c>
      <c r="FM76" s="43">
        <f t="shared" si="30"/>
        <v>7</v>
      </c>
      <c r="FN76" s="43">
        <f t="shared" si="30"/>
        <v>0</v>
      </c>
      <c r="FO76" s="43">
        <f t="shared" si="30"/>
        <v>1739</v>
      </c>
      <c r="FP76" s="43">
        <f t="shared" si="30"/>
        <v>2681</v>
      </c>
      <c r="FQ76" s="43">
        <f t="shared" si="30"/>
        <v>0</v>
      </c>
      <c r="FR76" s="43">
        <f t="shared" si="30"/>
        <v>1433</v>
      </c>
      <c r="FS76" s="43">
        <f t="shared" si="30"/>
        <v>0</v>
      </c>
      <c r="FT76" s="43">
        <f t="shared" si="30"/>
        <v>212</v>
      </c>
      <c r="FU76" s="43">
        <f t="shared" si="30"/>
        <v>843</v>
      </c>
      <c r="FV76" s="43">
        <f t="shared" si="30"/>
        <v>0</v>
      </c>
      <c r="FW76" s="43">
        <f t="shared" si="30"/>
        <v>641</v>
      </c>
      <c r="FX76" s="43">
        <f t="shared" si="30"/>
        <v>0</v>
      </c>
      <c r="FY76" s="43">
        <f t="shared" si="30"/>
        <v>594</v>
      </c>
      <c r="FZ76" s="43">
        <f t="shared" si="30"/>
        <v>0</v>
      </c>
      <c r="GA76" s="43">
        <f t="shared" si="30"/>
        <v>486</v>
      </c>
      <c r="GB76" s="43">
        <f t="shared" si="30"/>
        <v>0</v>
      </c>
      <c r="GC76" s="43">
        <f t="shared" si="30"/>
        <v>22</v>
      </c>
      <c r="GD76" s="43">
        <f>SUM(GD8:GD75)</f>
        <v>511</v>
      </c>
      <c r="GE76" s="43">
        <f t="shared" si="30"/>
        <v>0</v>
      </c>
      <c r="GF76" s="43">
        <f t="shared" si="30"/>
        <v>99</v>
      </c>
      <c r="GG76" s="43">
        <f t="shared" si="30"/>
        <v>0</v>
      </c>
      <c r="GH76" s="43">
        <f t="shared" si="30"/>
        <v>1336</v>
      </c>
      <c r="GI76" s="43">
        <f t="shared" si="30"/>
        <v>0</v>
      </c>
      <c r="GJ76" s="43">
        <f t="shared" si="30"/>
        <v>322</v>
      </c>
      <c r="GK76" s="43">
        <f t="shared" si="30"/>
        <v>0</v>
      </c>
      <c r="GL76" s="43">
        <f t="shared" si="30"/>
        <v>1145</v>
      </c>
      <c r="GM76" s="43">
        <f t="shared" si="30"/>
        <v>1211</v>
      </c>
      <c r="GN76" s="43">
        <f t="shared" si="30"/>
        <v>0</v>
      </c>
      <c r="GO76" s="43">
        <f t="shared" si="30"/>
        <v>1364</v>
      </c>
      <c r="GP76" s="43">
        <f t="shared" si="30"/>
        <v>0</v>
      </c>
      <c r="GQ76" s="43">
        <f t="shared" si="30"/>
        <v>302</v>
      </c>
      <c r="GR76" s="43">
        <f t="shared" si="30"/>
        <v>0</v>
      </c>
      <c r="GS76" s="43">
        <f t="shared" si="30"/>
        <v>456</v>
      </c>
      <c r="GT76" s="43">
        <f t="shared" si="30"/>
        <v>0</v>
      </c>
      <c r="GU76" s="43">
        <f>SUM(GU8:GU75)</f>
        <v>6</v>
      </c>
      <c r="GV76" s="43">
        <f t="shared" ref="GV76:HC76" si="31">SUBTOTAL(109,GV8:GV75)</f>
        <v>517</v>
      </c>
      <c r="GW76" s="43">
        <f t="shared" si="31"/>
        <v>0</v>
      </c>
      <c r="GX76" s="43">
        <f t="shared" si="31"/>
        <v>996</v>
      </c>
      <c r="GY76" s="43">
        <f t="shared" si="31"/>
        <v>0</v>
      </c>
      <c r="GZ76" s="43">
        <f t="shared" si="31"/>
        <v>474</v>
      </c>
      <c r="HA76" s="43">
        <f t="shared" si="31"/>
        <v>0</v>
      </c>
      <c r="HB76" s="43">
        <f t="shared" si="31"/>
        <v>257</v>
      </c>
      <c r="HC76" s="43">
        <f t="shared" si="31"/>
        <v>0</v>
      </c>
      <c r="HD76" s="43">
        <f>SUM(HD8:HD75)</f>
        <v>67</v>
      </c>
      <c r="HE76" s="43">
        <f t="shared" ref="HE76:HW76" si="32">SUBTOTAL(109,HE8:HE75)</f>
        <v>0</v>
      </c>
      <c r="HF76" s="43">
        <f t="shared" si="32"/>
        <v>0</v>
      </c>
      <c r="HG76" s="43">
        <f t="shared" si="32"/>
        <v>0</v>
      </c>
      <c r="HH76" s="43">
        <f t="shared" si="32"/>
        <v>0</v>
      </c>
      <c r="HI76" s="43">
        <f t="shared" si="32"/>
        <v>215</v>
      </c>
      <c r="HJ76" s="43">
        <f t="shared" si="32"/>
        <v>0</v>
      </c>
      <c r="HK76" s="43">
        <f t="shared" si="32"/>
        <v>149</v>
      </c>
      <c r="HL76" s="43">
        <f t="shared" si="32"/>
        <v>0</v>
      </c>
      <c r="HM76" s="43">
        <f t="shared" si="32"/>
        <v>272</v>
      </c>
      <c r="HN76" s="43">
        <f t="shared" si="32"/>
        <v>597</v>
      </c>
      <c r="HO76" s="43">
        <f t="shared" si="32"/>
        <v>0</v>
      </c>
      <c r="HP76" s="43">
        <f t="shared" si="32"/>
        <v>781</v>
      </c>
      <c r="HQ76" s="43">
        <f t="shared" si="32"/>
        <v>0</v>
      </c>
      <c r="HR76" s="43">
        <f t="shared" si="32"/>
        <v>1381</v>
      </c>
      <c r="HS76" s="43">
        <f t="shared" si="32"/>
        <v>0</v>
      </c>
      <c r="HT76" s="43">
        <f t="shared" si="32"/>
        <v>923</v>
      </c>
      <c r="HU76" s="43">
        <f t="shared" si="32"/>
        <v>0</v>
      </c>
      <c r="HV76" s="43">
        <f>SUM(HV8:HV75)</f>
        <v>3</v>
      </c>
      <c r="HW76" s="43">
        <f t="shared" si="32"/>
        <v>2203</v>
      </c>
      <c r="HX76" s="44">
        <f>SUM(HX8:HX75)</f>
        <v>30995</v>
      </c>
      <c r="HZ76" s="33">
        <f>SUM(HZ8:HZ75)</f>
        <v>2510</v>
      </c>
      <c r="IA76" s="33">
        <f t="shared" ref="IA76:II76" si="33">SUM(IA8:IA75)</f>
        <v>323</v>
      </c>
      <c r="IB76" s="33">
        <f t="shared" si="33"/>
        <v>212</v>
      </c>
      <c r="IC76" s="33">
        <f t="shared" si="33"/>
        <v>2698</v>
      </c>
      <c r="ID76" s="33">
        <f t="shared" si="33"/>
        <v>238</v>
      </c>
      <c r="IE76" s="33">
        <f t="shared" si="33"/>
        <v>1707</v>
      </c>
      <c r="IF76" s="33">
        <f t="shared" si="33"/>
        <v>750</v>
      </c>
      <c r="IG76" s="207" t="e">
        <f t="shared" si="33"/>
        <v>#REF!</v>
      </c>
      <c r="IH76" s="207"/>
      <c r="II76" s="33" t="e">
        <f t="shared" si="33"/>
        <v>#REF!</v>
      </c>
    </row>
    <row r="77" spans="1:243" ht="30" customHeight="1" x14ac:dyDescent="0.25"/>
  </sheetData>
  <mergeCells count="245">
    <mergeCell ref="A3:A6"/>
    <mergeCell ref="B3:B6"/>
    <mergeCell ref="C3:L3"/>
    <mergeCell ref="M3:M6"/>
    <mergeCell ref="N3:AG3"/>
    <mergeCell ref="AH3:AH6"/>
    <mergeCell ref="C4:D5"/>
    <mergeCell ref="E4:F5"/>
    <mergeCell ref="G4:H5"/>
    <mergeCell ref="I4:J5"/>
    <mergeCell ref="AI3:CH3"/>
    <mergeCell ref="CI3:ET3"/>
    <mergeCell ref="EU3:EU6"/>
    <mergeCell ref="EV3:HY3"/>
    <mergeCell ref="HZ3:IH4"/>
    <mergeCell ref="II3:II6"/>
    <mergeCell ref="BC4:BF4"/>
    <mergeCell ref="BG4:BJ4"/>
    <mergeCell ref="BK4:BN4"/>
    <mergeCell ref="BO4:BR4"/>
    <mergeCell ref="V4:W5"/>
    <mergeCell ref="X4:Y5"/>
    <mergeCell ref="Z4:AA5"/>
    <mergeCell ref="AB4:AC5"/>
    <mergeCell ref="AD4:AE5"/>
    <mergeCell ref="AF4:AF6"/>
    <mergeCell ref="K4:K6"/>
    <mergeCell ref="L4:L6"/>
    <mergeCell ref="N4:O5"/>
    <mergeCell ref="P4:Q5"/>
    <mergeCell ref="R4:S5"/>
    <mergeCell ref="T4:U5"/>
    <mergeCell ref="BS4:BV4"/>
    <mergeCell ref="BW4:BZ4"/>
    <mergeCell ref="CA4:CD4"/>
    <mergeCell ref="CE4:CF5"/>
    <mergeCell ref="CG4:CG6"/>
    <mergeCell ref="CH4:CH6"/>
    <mergeCell ref="CA5:CB5"/>
    <mergeCell ref="CC5:CD5"/>
    <mergeCell ref="AG4:AG6"/>
    <mergeCell ref="AI4:AL4"/>
    <mergeCell ref="AM4:AP4"/>
    <mergeCell ref="AQ4:AT4"/>
    <mergeCell ref="AU4:AX4"/>
    <mergeCell ref="AY4:BB4"/>
    <mergeCell ref="BA5:BB5"/>
    <mergeCell ref="DJ4:DM4"/>
    <mergeCell ref="DN4:DR4"/>
    <mergeCell ref="DS4:DV4"/>
    <mergeCell ref="DW4:DZ4"/>
    <mergeCell ref="EA4:ED4"/>
    <mergeCell ref="EE4:EH4"/>
    <mergeCell ref="CI4:CL4"/>
    <mergeCell ref="CM4:CQ4"/>
    <mergeCell ref="CR4:CU4"/>
    <mergeCell ref="CV4:CZ4"/>
    <mergeCell ref="DA4:DE4"/>
    <mergeCell ref="DF4:DI4"/>
    <mergeCell ref="EI4:EM4"/>
    <mergeCell ref="EN4:EQ4"/>
    <mergeCell ref="ER4:ER6"/>
    <mergeCell ref="ES4:ES6"/>
    <mergeCell ref="ET4:ET6"/>
    <mergeCell ref="EV4:EZ4"/>
    <mergeCell ref="EI5:EJ5"/>
    <mergeCell ref="EK5:EL5"/>
    <mergeCell ref="EN5:EO5"/>
    <mergeCell ref="EP5:EQ5"/>
    <mergeCell ref="GD4:GG4"/>
    <mergeCell ref="GH4:GL4"/>
    <mergeCell ref="GM4:GP4"/>
    <mergeCell ref="GQ4:GU4"/>
    <mergeCell ref="GV4:GY4"/>
    <mergeCell ref="GZ4:HD4"/>
    <mergeCell ref="FA4:FE4"/>
    <mergeCell ref="FF4:FI4"/>
    <mergeCell ref="FK4:FO4"/>
    <mergeCell ref="FP4:FT4"/>
    <mergeCell ref="FU4:FX4"/>
    <mergeCell ref="FY4:GC4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BI5:BJ5"/>
    <mergeCell ref="BK5:BL5"/>
    <mergeCell ref="BM5:BN5"/>
    <mergeCell ref="CV5:CW5"/>
    <mergeCell ref="CX5:CY5"/>
    <mergeCell ref="DA5:DB5"/>
    <mergeCell ref="DC5:DD5"/>
    <mergeCell ref="DF5:DG5"/>
    <mergeCell ref="DH5:DI5"/>
    <mergeCell ref="CI5:CJ5"/>
    <mergeCell ref="CK5:CL5"/>
    <mergeCell ref="CM5:CN5"/>
    <mergeCell ref="CO5:CP5"/>
    <mergeCell ref="CR5:CS5"/>
    <mergeCell ref="CT5:CU5"/>
    <mergeCell ref="DW5:DX5"/>
    <mergeCell ref="DY5:DZ5"/>
    <mergeCell ref="EA5:EB5"/>
    <mergeCell ref="EC5:ED5"/>
    <mergeCell ref="EE5:EF5"/>
    <mergeCell ref="EG5:EH5"/>
    <mergeCell ref="DJ5:DK5"/>
    <mergeCell ref="DL5:DM5"/>
    <mergeCell ref="DN5:DO5"/>
    <mergeCell ref="DP5:DQ5"/>
    <mergeCell ref="DS5:DT5"/>
    <mergeCell ref="DU5:DV5"/>
    <mergeCell ref="FK5:FL5"/>
    <mergeCell ref="FM5:FN5"/>
    <mergeCell ref="FP5:FQ5"/>
    <mergeCell ref="FR5:FS5"/>
    <mergeCell ref="FU5:FV5"/>
    <mergeCell ref="FW5:FX5"/>
    <mergeCell ref="EV5:EW5"/>
    <mergeCell ref="EX5:EY5"/>
    <mergeCell ref="FA5:FB5"/>
    <mergeCell ref="FC5:FD5"/>
    <mergeCell ref="FF5:FG5"/>
    <mergeCell ref="FH5:FI5"/>
    <mergeCell ref="GM5:GN5"/>
    <mergeCell ref="GO5:GP5"/>
    <mergeCell ref="GQ5:GR5"/>
    <mergeCell ref="GS5:GT5"/>
    <mergeCell ref="GV5:GW5"/>
    <mergeCell ref="GX5:GY5"/>
    <mergeCell ref="FY5:FZ5"/>
    <mergeCell ref="GA5:GB5"/>
    <mergeCell ref="GD5:GE5"/>
    <mergeCell ref="GF5:GG5"/>
    <mergeCell ref="GH5:GI5"/>
    <mergeCell ref="GJ5:GK5"/>
    <mergeCell ref="HZ5:HZ6"/>
    <mergeCell ref="IA5:IA6"/>
    <mergeCell ref="IB5:IB6"/>
    <mergeCell ref="IC5:IC6"/>
    <mergeCell ref="ID5:ID6"/>
    <mergeCell ref="IE5:IE6"/>
    <mergeCell ref="GZ5:HA5"/>
    <mergeCell ref="HB5:HC5"/>
    <mergeCell ref="HE5:HF5"/>
    <mergeCell ref="HG5:HH5"/>
    <mergeCell ref="HI5:HJ5"/>
    <mergeCell ref="HK5:HL5"/>
    <mergeCell ref="HY4:HY6"/>
    <mergeCell ref="HE4:HH4"/>
    <mergeCell ref="HI4:HM4"/>
    <mergeCell ref="HN4:HQ4"/>
    <mergeCell ref="HR4:HV4"/>
    <mergeCell ref="HW4:HW6"/>
    <mergeCell ref="HX4:HX6"/>
    <mergeCell ref="HN5:HO5"/>
    <mergeCell ref="HP5:HQ5"/>
    <mergeCell ref="HR5:HS5"/>
    <mergeCell ref="HT5:HU5"/>
    <mergeCell ref="IG11:IH11"/>
    <mergeCell ref="IG12:IH12"/>
    <mergeCell ref="IG13:IH13"/>
    <mergeCell ref="IG14:IH14"/>
    <mergeCell ref="IG15:IH15"/>
    <mergeCell ref="IG16:IH16"/>
    <mergeCell ref="IF5:IF6"/>
    <mergeCell ref="IG5:IH6"/>
    <mergeCell ref="IG7:IH7"/>
    <mergeCell ref="IG8:IH8"/>
    <mergeCell ref="IG9:IH9"/>
    <mergeCell ref="IG10:IH10"/>
    <mergeCell ref="IG23:IH23"/>
    <mergeCell ref="IG24:IH24"/>
    <mergeCell ref="IG25:IH25"/>
    <mergeCell ref="IG26:IH26"/>
    <mergeCell ref="IG27:IH27"/>
    <mergeCell ref="IG28:IH28"/>
    <mergeCell ref="IG17:IH17"/>
    <mergeCell ref="IG18:IH18"/>
    <mergeCell ref="IG19:IH19"/>
    <mergeCell ref="IG20:IH20"/>
    <mergeCell ref="IG21:IH21"/>
    <mergeCell ref="IG22:IH22"/>
    <mergeCell ref="IG35:IH35"/>
    <mergeCell ref="IG36:IH36"/>
    <mergeCell ref="IG37:IH37"/>
    <mergeCell ref="IG38:IH38"/>
    <mergeCell ref="IG39:IH39"/>
    <mergeCell ref="IG40:IH40"/>
    <mergeCell ref="IG29:IH29"/>
    <mergeCell ref="IG30:IH30"/>
    <mergeCell ref="IG31:IH31"/>
    <mergeCell ref="IG32:IH32"/>
    <mergeCell ref="IG33:IH33"/>
    <mergeCell ref="IG34:IH34"/>
    <mergeCell ref="IG47:IH47"/>
    <mergeCell ref="IG48:IH48"/>
    <mergeCell ref="IG49:IH49"/>
    <mergeCell ref="IG50:IH50"/>
    <mergeCell ref="IG51:IH51"/>
    <mergeCell ref="IG52:IH52"/>
    <mergeCell ref="IG41:IH41"/>
    <mergeCell ref="IG42:IH42"/>
    <mergeCell ref="IG43:IH43"/>
    <mergeCell ref="IG44:IH44"/>
    <mergeCell ref="IG45:IH45"/>
    <mergeCell ref="IG46:IH46"/>
    <mergeCell ref="IG59:IH59"/>
    <mergeCell ref="IG60:IH60"/>
    <mergeCell ref="IG61:IH61"/>
    <mergeCell ref="IG62:IH62"/>
    <mergeCell ref="IG63:IH63"/>
    <mergeCell ref="IG64:IH64"/>
    <mergeCell ref="IG53:IH53"/>
    <mergeCell ref="IG54:IH54"/>
    <mergeCell ref="IG55:IH55"/>
    <mergeCell ref="IG56:IH56"/>
    <mergeCell ref="IG57:IH57"/>
    <mergeCell ref="IG58:IH58"/>
    <mergeCell ref="IG71:IH71"/>
    <mergeCell ref="IG72:IH72"/>
    <mergeCell ref="IG73:IH73"/>
    <mergeCell ref="IG74:IH74"/>
    <mergeCell ref="IG75:IH75"/>
    <mergeCell ref="IG76:IH76"/>
    <mergeCell ref="IG65:IH65"/>
    <mergeCell ref="IG66:IH66"/>
    <mergeCell ref="IG67:IH67"/>
    <mergeCell ref="IG68:IH68"/>
    <mergeCell ref="IG69:IH69"/>
    <mergeCell ref="IG70:IH70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0"/>
  <sheetViews>
    <sheetView topLeftCell="A76" workbookViewId="0">
      <selection activeCell="I86" sqref="I86"/>
    </sheetView>
  </sheetViews>
  <sheetFormatPr baseColWidth="10" defaultRowHeight="15" x14ac:dyDescent="0.25"/>
  <cols>
    <col min="1" max="1" width="18.5703125" customWidth="1"/>
    <col min="2" max="2" width="28.28515625" customWidth="1"/>
    <col min="8" max="8" width="32.28515625" customWidth="1"/>
  </cols>
  <sheetData>
    <row r="1" spans="1:12" ht="15.75" thickBot="1" x14ac:dyDescent="0.3">
      <c r="A1" s="207" t="s">
        <v>300</v>
      </c>
      <c r="B1" s="302" t="s">
        <v>301</v>
      </c>
      <c r="C1" s="318" t="s">
        <v>302</v>
      </c>
      <c r="D1" s="318"/>
      <c r="E1" s="319"/>
      <c r="F1" s="320" t="s">
        <v>299</v>
      </c>
    </row>
    <row r="2" spans="1:12" ht="15.75" thickBot="1" x14ac:dyDescent="0.3">
      <c r="A2" s="317"/>
      <c r="B2" s="303"/>
      <c r="C2" s="45" t="s">
        <v>55</v>
      </c>
      <c r="D2" s="45" t="s">
        <v>56</v>
      </c>
      <c r="E2" s="46" t="s">
        <v>58</v>
      </c>
      <c r="F2" s="321"/>
      <c r="H2" s="322" t="s">
        <v>303</v>
      </c>
      <c r="I2" s="324" t="s">
        <v>302</v>
      </c>
      <c r="J2" s="324"/>
      <c r="K2" s="324"/>
      <c r="L2" s="308" t="s">
        <v>299</v>
      </c>
    </row>
    <row r="3" spans="1:12" ht="15.75" thickBot="1" x14ac:dyDescent="0.3">
      <c r="A3" s="276" t="s">
        <v>227</v>
      </c>
      <c r="B3" s="47" t="s">
        <v>304</v>
      </c>
      <c r="C3" s="48">
        <v>0</v>
      </c>
      <c r="D3" s="48">
        <v>0</v>
      </c>
      <c r="E3" s="48">
        <v>0</v>
      </c>
      <c r="F3" s="49">
        <f>SUM(C3:E3)</f>
        <v>0</v>
      </c>
      <c r="H3" s="323"/>
      <c r="I3" s="50" t="s">
        <v>55</v>
      </c>
      <c r="J3" s="50" t="s">
        <v>56</v>
      </c>
      <c r="K3" s="50" t="s">
        <v>58</v>
      </c>
      <c r="L3" s="309"/>
    </row>
    <row r="4" spans="1:12" x14ac:dyDescent="0.25">
      <c r="A4" s="277"/>
      <c r="B4" s="51" t="s">
        <v>305</v>
      </c>
      <c r="C4" s="52">
        <v>8</v>
      </c>
      <c r="D4" s="52">
        <v>0</v>
      </c>
      <c r="E4" s="52">
        <v>0</v>
      </c>
      <c r="F4" s="49">
        <f t="shared" ref="F4:F57" si="0">SUM(C4:E4)</f>
        <v>8</v>
      </c>
      <c r="H4" s="53" t="s">
        <v>306</v>
      </c>
      <c r="I4" s="54">
        <f>SUM(C16,C30,C44:C44,C58,C72,C86,C100,C114,C128,C142,C156,C170,C184,C198,C212,C226,C240,C254,C268,C282,C296,C310,C324,C338)</f>
        <v>1330</v>
      </c>
      <c r="J4" s="54">
        <f>SUM(D16,D30,D44:D44,D58,D72,D86,D100,D114,D128,D142,D156,D170,D184,D198,D212,D226,D240,D254,D268,D282,D296,D310,D324,D338)</f>
        <v>1394</v>
      </c>
      <c r="K4" s="54">
        <f>SUM(E16,E30,E44:E44,E58,E72,E86,E100,E114,E128,E142,E156,E170,E184,E198,E212,E226,E240,E254,E268,E282,E296,E310,E324,E338)</f>
        <v>10</v>
      </c>
      <c r="L4" s="55">
        <f>SUM(I4:K4)</f>
        <v>2734</v>
      </c>
    </row>
    <row r="5" spans="1:12" x14ac:dyDescent="0.25">
      <c r="A5" s="277"/>
      <c r="B5" s="51" t="s">
        <v>24</v>
      </c>
      <c r="C5" s="52">
        <v>4</v>
      </c>
      <c r="D5" s="52">
        <v>100</v>
      </c>
      <c r="E5" s="56">
        <v>0</v>
      </c>
      <c r="F5" s="49">
        <f>SUM(C5:D5)</f>
        <v>104</v>
      </c>
      <c r="H5" s="57" t="s">
        <v>307</v>
      </c>
      <c r="I5" s="16">
        <f>SUM(C352,C366,C380,C394:C394,C408,C422,C436,C450,C464,C478,C492,C506,C520,C534,C548)</f>
        <v>3</v>
      </c>
      <c r="J5" s="16">
        <f t="shared" ref="J5:K5" si="1">SUM(D352,D366,D380,D394:D394,D408,D422,D436,D450,D464,D478,D492,D506,D520,D534,D548)</f>
        <v>43</v>
      </c>
      <c r="K5" s="16">
        <f t="shared" si="1"/>
        <v>0</v>
      </c>
      <c r="L5" s="58">
        <f t="shared" ref="L5:L12" si="2">SUM(I5:K5)</f>
        <v>46</v>
      </c>
    </row>
    <row r="6" spans="1:12" x14ac:dyDescent="0.25">
      <c r="A6" s="277"/>
      <c r="B6" s="51" t="s">
        <v>25</v>
      </c>
      <c r="C6" s="52">
        <v>0</v>
      </c>
      <c r="D6" s="52">
        <v>0</v>
      </c>
      <c r="E6" s="52">
        <v>0</v>
      </c>
      <c r="F6" s="49">
        <f t="shared" si="0"/>
        <v>0</v>
      </c>
      <c r="H6" s="57" t="s">
        <v>308</v>
      </c>
      <c r="I6" s="16">
        <f>SUM(C562,C576,C590,C604,C618,C632,C646,C660,C674,C688,C702,C716,C730,C744,C758,C772,C786,C800)</f>
        <v>9</v>
      </c>
      <c r="J6" s="16">
        <f t="shared" ref="J6:K6" si="3">SUM(D562,D576,D590,D604,D618,D632,D646,D660,D674,D688,D702,D716,D730,D744,D758,D772,D786,D800)</f>
        <v>10</v>
      </c>
      <c r="K6" s="16">
        <f t="shared" si="3"/>
        <v>0</v>
      </c>
      <c r="L6" s="58">
        <f t="shared" si="2"/>
        <v>19</v>
      </c>
    </row>
    <row r="7" spans="1:12" x14ac:dyDescent="0.25">
      <c r="A7" s="277"/>
      <c r="B7" s="51" t="s">
        <v>26</v>
      </c>
      <c r="C7" s="52">
        <v>20</v>
      </c>
      <c r="D7" s="52">
        <v>0</v>
      </c>
      <c r="E7" s="52">
        <v>0</v>
      </c>
      <c r="F7" s="49">
        <f t="shared" si="0"/>
        <v>20</v>
      </c>
      <c r="H7" s="57" t="s">
        <v>293</v>
      </c>
      <c r="I7" s="16">
        <f>SUM(C814)</f>
        <v>0</v>
      </c>
      <c r="J7" s="16">
        <f t="shared" ref="J7:K7" si="4">SUM(D814)</f>
        <v>0</v>
      </c>
      <c r="K7" s="16">
        <f t="shared" si="4"/>
        <v>0</v>
      </c>
      <c r="L7" s="58">
        <f t="shared" si="2"/>
        <v>0</v>
      </c>
    </row>
    <row r="8" spans="1:12" x14ac:dyDescent="0.25">
      <c r="A8" s="277"/>
      <c r="B8" s="51" t="s">
        <v>309</v>
      </c>
      <c r="C8" s="52">
        <v>2</v>
      </c>
      <c r="D8" s="52">
        <v>0</v>
      </c>
      <c r="E8" s="52">
        <v>0</v>
      </c>
      <c r="F8" s="49">
        <f t="shared" si="0"/>
        <v>2</v>
      </c>
      <c r="H8" s="59" t="s">
        <v>295</v>
      </c>
      <c r="I8" s="16">
        <f>SUM(C828)</f>
        <v>0</v>
      </c>
      <c r="J8" s="16">
        <f t="shared" ref="J8:K8" si="5">SUM(D828)</f>
        <v>0</v>
      </c>
      <c r="K8" s="16">
        <f t="shared" si="5"/>
        <v>20</v>
      </c>
      <c r="L8" s="58">
        <f t="shared" si="2"/>
        <v>20</v>
      </c>
    </row>
    <row r="9" spans="1:12" x14ac:dyDescent="0.25">
      <c r="A9" s="277"/>
      <c r="B9" s="51" t="s">
        <v>28</v>
      </c>
      <c r="C9" s="52">
        <v>0</v>
      </c>
      <c r="D9" s="52">
        <v>0</v>
      </c>
      <c r="E9" s="52">
        <v>0</v>
      </c>
      <c r="F9" s="49">
        <f t="shared" si="0"/>
        <v>0</v>
      </c>
      <c r="H9" s="60" t="s">
        <v>296</v>
      </c>
      <c r="I9" s="16">
        <f>C842</f>
        <v>0</v>
      </c>
      <c r="J9" s="16">
        <f t="shared" ref="J9:K9" si="6">D842</f>
        <v>0</v>
      </c>
      <c r="K9" s="16">
        <f t="shared" si="6"/>
        <v>31</v>
      </c>
      <c r="L9" s="58">
        <f t="shared" si="2"/>
        <v>31</v>
      </c>
    </row>
    <row r="10" spans="1:12" x14ac:dyDescent="0.25">
      <c r="A10" s="277"/>
      <c r="B10" s="51" t="s">
        <v>29</v>
      </c>
      <c r="C10" s="52">
        <v>2</v>
      </c>
      <c r="D10" s="52">
        <v>1</v>
      </c>
      <c r="E10" s="61">
        <v>0</v>
      </c>
      <c r="F10" s="49">
        <f>SUM(C10:D10)</f>
        <v>3</v>
      </c>
      <c r="H10" s="59" t="s">
        <v>297</v>
      </c>
      <c r="I10" s="16">
        <f>C856</f>
        <v>0</v>
      </c>
      <c r="J10" s="16">
        <f t="shared" ref="J10:K10" si="7">D856</f>
        <v>0</v>
      </c>
      <c r="K10" s="16">
        <f t="shared" si="7"/>
        <v>0</v>
      </c>
      <c r="L10" s="58">
        <f t="shared" si="2"/>
        <v>0</v>
      </c>
    </row>
    <row r="11" spans="1:12" x14ac:dyDescent="0.25">
      <c r="A11" s="277"/>
      <c r="B11" s="51" t="s">
        <v>30</v>
      </c>
      <c r="C11" s="52">
        <v>0</v>
      </c>
      <c r="D11" s="52">
        <v>15</v>
      </c>
      <c r="E11" s="52">
        <v>0</v>
      </c>
      <c r="F11" s="62">
        <f>SUM(C11:D11)</f>
        <v>15</v>
      </c>
      <c r="H11" s="60" t="s">
        <v>298</v>
      </c>
      <c r="I11" s="16">
        <f>C870</f>
        <v>14</v>
      </c>
      <c r="J11" s="16">
        <f t="shared" ref="J11:K11" si="8">D870</f>
        <v>0</v>
      </c>
      <c r="K11" s="16">
        <f t="shared" si="8"/>
        <v>1</v>
      </c>
      <c r="L11" s="58">
        <f t="shared" si="2"/>
        <v>15</v>
      </c>
    </row>
    <row r="12" spans="1:12" ht="15.75" thickBot="1" x14ac:dyDescent="0.3">
      <c r="A12" s="277"/>
      <c r="B12" s="51" t="s">
        <v>31</v>
      </c>
      <c r="C12" s="52">
        <v>0</v>
      </c>
      <c r="D12" s="52">
        <v>23</v>
      </c>
      <c r="E12" s="63">
        <v>0</v>
      </c>
      <c r="F12" s="49">
        <f>SUM(C12:D12)</f>
        <v>23</v>
      </c>
      <c r="H12" s="64" t="s">
        <v>299</v>
      </c>
      <c r="I12" s="65">
        <f>SUM(I4:I11)</f>
        <v>1356</v>
      </c>
      <c r="J12" s="65">
        <f t="shared" ref="J12:K12" si="9">SUM(J4:J11)</f>
        <v>1447</v>
      </c>
      <c r="K12" s="65">
        <f t="shared" si="9"/>
        <v>62</v>
      </c>
      <c r="L12" s="66">
        <f t="shared" si="2"/>
        <v>2865</v>
      </c>
    </row>
    <row r="13" spans="1:12" x14ac:dyDescent="0.25">
      <c r="A13" s="277"/>
      <c r="B13" s="51" t="s">
        <v>32</v>
      </c>
      <c r="C13" s="52">
        <v>0</v>
      </c>
      <c r="D13" s="52">
        <v>0</v>
      </c>
      <c r="E13" s="52">
        <v>0</v>
      </c>
      <c r="F13" s="49">
        <f t="shared" si="0"/>
        <v>0</v>
      </c>
      <c r="H13" s="67"/>
      <c r="I13" s="67"/>
      <c r="J13" s="67"/>
      <c r="K13" s="67"/>
      <c r="L13" s="67"/>
    </row>
    <row r="14" spans="1:12" x14ac:dyDescent="0.25">
      <c r="A14" s="277"/>
      <c r="B14" s="51" t="s">
        <v>310</v>
      </c>
      <c r="C14" s="52">
        <v>8</v>
      </c>
      <c r="D14" s="52">
        <v>0</v>
      </c>
      <c r="E14" s="52">
        <v>0</v>
      </c>
      <c r="F14" s="49">
        <f t="shared" si="0"/>
        <v>8</v>
      </c>
      <c r="H14" s="67"/>
      <c r="I14" s="67"/>
      <c r="J14" s="67"/>
      <c r="K14" s="67"/>
      <c r="L14" s="67"/>
    </row>
    <row r="15" spans="1:12" ht="15.75" thickBot="1" x14ac:dyDescent="0.3">
      <c r="A15" s="277"/>
      <c r="B15" s="68" t="s">
        <v>20</v>
      </c>
      <c r="C15" s="69">
        <v>0</v>
      </c>
      <c r="D15" s="69">
        <v>0</v>
      </c>
      <c r="E15" s="70">
        <v>0</v>
      </c>
      <c r="F15" s="71">
        <f t="shared" si="0"/>
        <v>0</v>
      </c>
      <c r="H15" s="67"/>
      <c r="I15" s="67"/>
      <c r="J15" s="67"/>
      <c r="K15" s="67"/>
      <c r="L15" s="67"/>
    </row>
    <row r="16" spans="1:12" ht="15.75" thickBot="1" x14ac:dyDescent="0.3">
      <c r="A16" s="310" t="s">
        <v>299</v>
      </c>
      <c r="B16" s="311"/>
      <c r="C16" s="72">
        <f>SUM(C3:C15)</f>
        <v>44</v>
      </c>
      <c r="D16" s="72">
        <f>SUM(D3:D15)</f>
        <v>139</v>
      </c>
      <c r="E16" s="73">
        <f>SUM(E3:E15)</f>
        <v>0</v>
      </c>
      <c r="F16" s="74">
        <f>SUM(F3:F15)</f>
        <v>183</v>
      </c>
      <c r="H16" s="67"/>
      <c r="I16" s="67"/>
      <c r="J16" s="67"/>
      <c r="K16" s="67"/>
      <c r="L16" s="67"/>
    </row>
    <row r="17" spans="1:12" x14ac:dyDescent="0.25">
      <c r="A17" s="277" t="s">
        <v>229</v>
      </c>
      <c r="B17" s="75" t="s">
        <v>304</v>
      </c>
      <c r="C17" s="52">
        <v>0</v>
      </c>
      <c r="D17" s="52">
        <v>0</v>
      </c>
      <c r="E17" s="52">
        <v>0</v>
      </c>
      <c r="F17" s="76">
        <f>SUM(C17:E17)</f>
        <v>0</v>
      </c>
      <c r="H17" s="67"/>
      <c r="I17" s="67"/>
      <c r="J17" s="67"/>
      <c r="K17" s="67"/>
      <c r="L17" s="67"/>
    </row>
    <row r="18" spans="1:12" x14ac:dyDescent="0.25">
      <c r="A18" s="277"/>
      <c r="B18" s="51" t="s">
        <v>305</v>
      </c>
      <c r="C18" s="52">
        <v>0</v>
      </c>
      <c r="D18" s="52">
        <v>0</v>
      </c>
      <c r="E18" s="52">
        <v>0</v>
      </c>
      <c r="F18" s="76">
        <f t="shared" ref="F18:F29" si="10">SUM(C18:E18)</f>
        <v>0</v>
      </c>
      <c r="H18" s="67"/>
      <c r="I18" s="67"/>
      <c r="J18" s="67"/>
      <c r="K18" s="67"/>
      <c r="L18" s="67"/>
    </row>
    <row r="19" spans="1:12" x14ac:dyDescent="0.25">
      <c r="A19" s="277"/>
      <c r="B19" s="51" t="s">
        <v>24</v>
      </c>
      <c r="C19" s="52">
        <v>0</v>
      </c>
      <c r="D19" s="52">
        <v>0</v>
      </c>
      <c r="E19" s="52">
        <v>0</v>
      </c>
      <c r="F19" s="76">
        <f t="shared" si="10"/>
        <v>0</v>
      </c>
      <c r="H19" s="67"/>
      <c r="I19" s="67"/>
      <c r="J19" s="67"/>
      <c r="K19" s="67"/>
      <c r="L19" s="67"/>
    </row>
    <row r="20" spans="1:12" x14ac:dyDescent="0.25">
      <c r="A20" s="277"/>
      <c r="B20" s="51" t="s">
        <v>25</v>
      </c>
      <c r="C20" s="52">
        <v>0</v>
      </c>
      <c r="D20" s="52">
        <v>0</v>
      </c>
      <c r="E20" s="52">
        <v>0</v>
      </c>
      <c r="F20" s="76">
        <f t="shared" si="10"/>
        <v>0</v>
      </c>
      <c r="H20" s="67"/>
      <c r="I20" s="67"/>
      <c r="J20" s="67"/>
      <c r="K20" s="67"/>
      <c r="L20" s="67"/>
    </row>
    <row r="21" spans="1:12" x14ac:dyDescent="0.25">
      <c r="A21" s="277"/>
      <c r="B21" s="51" t="s">
        <v>26</v>
      </c>
      <c r="C21" s="52">
        <v>0</v>
      </c>
      <c r="D21" s="52">
        <v>0</v>
      </c>
      <c r="E21" s="52">
        <v>0</v>
      </c>
      <c r="F21" s="76">
        <f t="shared" si="10"/>
        <v>0</v>
      </c>
    </row>
    <row r="22" spans="1:12" x14ac:dyDescent="0.25">
      <c r="A22" s="277"/>
      <c r="B22" s="51" t="s">
        <v>309</v>
      </c>
      <c r="C22" s="52">
        <v>0</v>
      </c>
      <c r="D22" s="52">
        <v>0</v>
      </c>
      <c r="E22" s="52">
        <v>0</v>
      </c>
      <c r="F22" s="76">
        <f t="shared" si="10"/>
        <v>0</v>
      </c>
    </row>
    <row r="23" spans="1:12" x14ac:dyDescent="0.25">
      <c r="A23" s="277"/>
      <c r="B23" s="51" t="s">
        <v>28</v>
      </c>
      <c r="C23" s="52">
        <v>0</v>
      </c>
      <c r="D23" s="52">
        <v>0</v>
      </c>
      <c r="E23" s="52">
        <v>0</v>
      </c>
      <c r="F23" s="76">
        <f t="shared" si="10"/>
        <v>0</v>
      </c>
    </row>
    <row r="24" spans="1:12" x14ac:dyDescent="0.25">
      <c r="A24" s="277"/>
      <c r="B24" s="51" t="s">
        <v>29</v>
      </c>
      <c r="C24" s="52">
        <v>0</v>
      </c>
      <c r="D24" s="52">
        <v>0</v>
      </c>
      <c r="E24" s="52">
        <v>0</v>
      </c>
      <c r="F24" s="76">
        <f t="shared" si="10"/>
        <v>0</v>
      </c>
    </row>
    <row r="25" spans="1:12" x14ac:dyDescent="0.25">
      <c r="A25" s="277"/>
      <c r="B25" s="51" t="s">
        <v>30</v>
      </c>
      <c r="C25" s="52">
        <v>0</v>
      </c>
      <c r="D25" s="52">
        <v>0</v>
      </c>
      <c r="E25" s="52">
        <v>0</v>
      </c>
      <c r="F25" s="76">
        <f t="shared" si="10"/>
        <v>0</v>
      </c>
    </row>
    <row r="26" spans="1:12" x14ac:dyDescent="0.25">
      <c r="A26" s="277"/>
      <c r="B26" s="51" t="s">
        <v>31</v>
      </c>
      <c r="C26" s="77">
        <v>1</v>
      </c>
      <c r="D26" s="77">
        <v>0</v>
      </c>
      <c r="E26" s="77">
        <v>0</v>
      </c>
      <c r="F26" s="76">
        <f t="shared" si="10"/>
        <v>1</v>
      </c>
    </row>
    <row r="27" spans="1:12" x14ac:dyDescent="0.25">
      <c r="A27" s="277"/>
      <c r="B27" s="51" t="s">
        <v>32</v>
      </c>
      <c r="C27" s="52">
        <v>0</v>
      </c>
      <c r="D27" s="52">
        <v>0</v>
      </c>
      <c r="E27" s="52">
        <v>0</v>
      </c>
      <c r="F27" s="76">
        <f t="shared" si="10"/>
        <v>0</v>
      </c>
    </row>
    <row r="28" spans="1:12" ht="15.75" thickBot="1" x14ac:dyDescent="0.3">
      <c r="A28" s="312"/>
      <c r="B28" s="51" t="s">
        <v>310</v>
      </c>
      <c r="C28" s="52">
        <v>0</v>
      </c>
      <c r="D28" s="52">
        <v>0</v>
      </c>
      <c r="E28" s="52">
        <v>0</v>
      </c>
      <c r="F28" s="76">
        <f t="shared" si="10"/>
        <v>0</v>
      </c>
    </row>
    <row r="29" spans="1:12" ht="15.75" thickBot="1" x14ac:dyDescent="0.3">
      <c r="A29" s="78"/>
      <c r="B29" s="68" t="s">
        <v>20</v>
      </c>
      <c r="C29" s="52">
        <v>0</v>
      </c>
      <c r="D29" s="52">
        <v>0</v>
      </c>
      <c r="E29" s="52">
        <v>0</v>
      </c>
      <c r="F29" s="76">
        <f t="shared" si="10"/>
        <v>0</v>
      </c>
    </row>
    <row r="30" spans="1:12" ht="15.75" thickBot="1" x14ac:dyDescent="0.3">
      <c r="A30" s="313" t="s">
        <v>299</v>
      </c>
      <c r="B30" s="314"/>
      <c r="C30" s="79">
        <f>SUM(C17:C29)</f>
        <v>1</v>
      </c>
      <c r="D30" s="79">
        <f t="shared" ref="D30:F30" si="11">SUM(D17:D29)</f>
        <v>0</v>
      </c>
      <c r="E30" s="79">
        <f t="shared" si="11"/>
        <v>0</v>
      </c>
      <c r="F30" s="79">
        <f t="shared" si="11"/>
        <v>1</v>
      </c>
    </row>
    <row r="31" spans="1:12" x14ac:dyDescent="0.25">
      <c r="A31" s="315" t="s">
        <v>230</v>
      </c>
      <c r="B31" s="75" t="s">
        <v>304</v>
      </c>
      <c r="C31" s="52">
        <v>0</v>
      </c>
      <c r="D31" s="52">
        <v>0</v>
      </c>
      <c r="E31" s="52">
        <v>0</v>
      </c>
      <c r="F31" s="80">
        <f>SUM(C33:D33)</f>
        <v>5</v>
      </c>
    </row>
    <row r="32" spans="1:12" x14ac:dyDescent="0.25">
      <c r="A32" s="316"/>
      <c r="B32" s="51" t="s">
        <v>305</v>
      </c>
      <c r="C32" s="52">
        <v>0</v>
      </c>
      <c r="D32" s="52">
        <v>0</v>
      </c>
      <c r="E32" s="52">
        <v>0</v>
      </c>
      <c r="F32" s="80">
        <f t="shared" ref="F32:F33" si="12">SUM(C34:E34)</f>
        <v>0</v>
      </c>
    </row>
    <row r="33" spans="1:6" x14ac:dyDescent="0.25">
      <c r="A33" s="316"/>
      <c r="B33" s="51" t="s">
        <v>24</v>
      </c>
      <c r="C33" s="52">
        <v>0</v>
      </c>
      <c r="D33" s="52">
        <v>5</v>
      </c>
      <c r="E33" s="81">
        <v>0</v>
      </c>
      <c r="F33" s="80">
        <f t="shared" si="12"/>
        <v>0</v>
      </c>
    </row>
    <row r="34" spans="1:6" x14ac:dyDescent="0.25">
      <c r="A34" s="316"/>
      <c r="B34" s="51" t="s">
        <v>311</v>
      </c>
      <c r="C34" s="52">
        <v>0</v>
      </c>
      <c r="D34" s="52">
        <v>0</v>
      </c>
      <c r="E34" s="52">
        <v>0</v>
      </c>
      <c r="F34" s="62">
        <f t="shared" si="0"/>
        <v>0</v>
      </c>
    </row>
    <row r="35" spans="1:6" x14ac:dyDescent="0.25">
      <c r="A35" s="316"/>
      <c r="B35" s="51" t="s">
        <v>26</v>
      </c>
      <c r="C35" s="52">
        <v>0</v>
      </c>
      <c r="D35" s="52">
        <v>0</v>
      </c>
      <c r="E35" s="52">
        <v>0</v>
      </c>
      <c r="F35" s="62">
        <f t="shared" si="0"/>
        <v>0</v>
      </c>
    </row>
    <row r="36" spans="1:6" x14ac:dyDescent="0.25">
      <c r="A36" s="316"/>
      <c r="B36" s="51" t="s">
        <v>309</v>
      </c>
      <c r="C36" s="52">
        <v>4</v>
      </c>
      <c r="D36" s="52">
        <v>0</v>
      </c>
      <c r="E36" s="52">
        <v>0</v>
      </c>
      <c r="F36" s="62">
        <f t="shared" si="0"/>
        <v>4</v>
      </c>
    </row>
    <row r="37" spans="1:6" x14ac:dyDescent="0.25">
      <c r="A37" s="316"/>
      <c r="B37" s="51" t="s">
        <v>28</v>
      </c>
      <c r="C37" s="52">
        <v>0</v>
      </c>
      <c r="D37" s="52">
        <v>46</v>
      </c>
      <c r="E37" s="52">
        <v>0</v>
      </c>
      <c r="F37" s="62">
        <f>SUM(C37:D37)</f>
        <v>46</v>
      </c>
    </row>
    <row r="38" spans="1:6" x14ac:dyDescent="0.25">
      <c r="A38" s="316"/>
      <c r="B38" s="51" t="s">
        <v>29</v>
      </c>
      <c r="C38" s="52">
        <v>18</v>
      </c>
      <c r="D38" s="52">
        <v>0</v>
      </c>
      <c r="E38" s="52">
        <v>0</v>
      </c>
      <c r="F38" s="62">
        <f t="shared" si="0"/>
        <v>18</v>
      </c>
    </row>
    <row r="39" spans="1:6" x14ac:dyDescent="0.25">
      <c r="A39" s="316"/>
      <c r="B39" s="51" t="s">
        <v>30</v>
      </c>
      <c r="C39" s="52">
        <v>0</v>
      </c>
      <c r="D39" s="52">
        <v>0</v>
      </c>
      <c r="E39" s="52">
        <v>0</v>
      </c>
      <c r="F39" s="62">
        <f t="shared" si="0"/>
        <v>0</v>
      </c>
    </row>
    <row r="40" spans="1:6" x14ac:dyDescent="0.25">
      <c r="A40" s="316"/>
      <c r="B40" s="51" t="s">
        <v>31</v>
      </c>
      <c r="C40" s="52">
        <v>0</v>
      </c>
      <c r="D40" s="52">
        <v>0</v>
      </c>
      <c r="E40" s="52">
        <v>0</v>
      </c>
      <c r="F40" s="62">
        <f t="shared" si="0"/>
        <v>0</v>
      </c>
    </row>
    <row r="41" spans="1:6" x14ac:dyDescent="0.25">
      <c r="A41" s="316"/>
      <c r="B41" s="51" t="s">
        <v>32</v>
      </c>
      <c r="C41" s="52">
        <v>0</v>
      </c>
      <c r="D41" s="52">
        <v>0</v>
      </c>
      <c r="E41" s="52">
        <v>0</v>
      </c>
      <c r="F41" s="62">
        <f t="shared" si="0"/>
        <v>0</v>
      </c>
    </row>
    <row r="42" spans="1:6" x14ac:dyDescent="0.25">
      <c r="A42" s="316"/>
      <c r="B42" s="51" t="s">
        <v>310</v>
      </c>
      <c r="C42" s="52">
        <v>1</v>
      </c>
      <c r="D42" s="52">
        <v>0</v>
      </c>
      <c r="E42" s="52">
        <v>0</v>
      </c>
      <c r="F42" s="82">
        <f t="shared" si="0"/>
        <v>1</v>
      </c>
    </row>
    <row r="43" spans="1:6" x14ac:dyDescent="0.25">
      <c r="A43" s="316"/>
      <c r="B43" s="68" t="s">
        <v>20</v>
      </c>
      <c r="C43" s="69">
        <v>0</v>
      </c>
      <c r="D43" s="69">
        <v>0</v>
      </c>
      <c r="E43" s="83">
        <v>2</v>
      </c>
      <c r="F43" s="82">
        <f t="shared" si="0"/>
        <v>2</v>
      </c>
    </row>
    <row r="44" spans="1:6" x14ac:dyDescent="0.25">
      <c r="A44" s="301" t="s">
        <v>299</v>
      </c>
      <c r="B44" s="301"/>
      <c r="C44" s="84">
        <f>SUM(C31:C43)</f>
        <v>23</v>
      </c>
      <c r="D44" s="84">
        <f t="shared" ref="D44:F44" si="13">SUM(D31:D43)</f>
        <v>51</v>
      </c>
      <c r="E44" s="84">
        <f t="shared" si="13"/>
        <v>2</v>
      </c>
      <c r="F44" s="84">
        <f t="shared" si="13"/>
        <v>76</v>
      </c>
    </row>
    <row r="45" spans="1:6" x14ac:dyDescent="0.25">
      <c r="A45" s="302" t="s">
        <v>231</v>
      </c>
      <c r="B45" s="85" t="s">
        <v>304</v>
      </c>
      <c r="C45" s="52">
        <v>0</v>
      </c>
      <c r="D45" s="52">
        <v>0</v>
      </c>
      <c r="E45" s="52">
        <v>0</v>
      </c>
      <c r="F45" s="86">
        <f>SUM(C45:E45)</f>
        <v>0</v>
      </c>
    </row>
    <row r="46" spans="1:6" x14ac:dyDescent="0.25">
      <c r="A46" s="302"/>
      <c r="B46" s="51" t="s">
        <v>305</v>
      </c>
      <c r="C46" s="77">
        <v>17</v>
      </c>
      <c r="D46" s="77">
        <v>0</v>
      </c>
      <c r="E46" s="77">
        <v>0</v>
      </c>
      <c r="F46" s="86">
        <f>SUM(C46:E46)</f>
        <v>17</v>
      </c>
    </row>
    <row r="47" spans="1:6" x14ac:dyDescent="0.25">
      <c r="A47" s="302"/>
      <c r="B47" s="51" t="s">
        <v>24</v>
      </c>
      <c r="C47" s="77">
        <v>0</v>
      </c>
      <c r="D47" s="77">
        <v>9</v>
      </c>
      <c r="E47" s="86">
        <v>0</v>
      </c>
      <c r="F47" s="86">
        <f>SUM(C49:E49)</f>
        <v>14</v>
      </c>
    </row>
    <row r="48" spans="1:6" x14ac:dyDescent="0.25">
      <c r="A48" s="302"/>
      <c r="B48" s="51" t="s">
        <v>25</v>
      </c>
      <c r="C48" s="52">
        <v>0</v>
      </c>
      <c r="D48" s="52">
        <v>0</v>
      </c>
      <c r="E48" s="52">
        <v>0</v>
      </c>
      <c r="F48" s="86">
        <f t="shared" si="0"/>
        <v>0</v>
      </c>
    </row>
    <row r="49" spans="1:6" x14ac:dyDescent="0.25">
      <c r="A49" s="302"/>
      <c r="B49" s="51" t="s">
        <v>26</v>
      </c>
      <c r="C49" s="77">
        <v>14</v>
      </c>
      <c r="D49" s="77">
        <v>0</v>
      </c>
      <c r="E49" s="86">
        <v>0</v>
      </c>
      <c r="F49" s="86">
        <f>SUM(C49:E49)</f>
        <v>14</v>
      </c>
    </row>
    <row r="50" spans="1:6" x14ac:dyDescent="0.25">
      <c r="A50" s="302"/>
      <c r="B50" s="51" t="s">
        <v>309</v>
      </c>
      <c r="C50" s="77">
        <v>4</v>
      </c>
      <c r="D50" s="77">
        <v>0</v>
      </c>
      <c r="E50" s="77">
        <v>0</v>
      </c>
      <c r="F50" s="86">
        <f t="shared" si="0"/>
        <v>4</v>
      </c>
    </row>
    <row r="51" spans="1:6" x14ac:dyDescent="0.25">
      <c r="A51" s="302"/>
      <c r="B51" s="51" t="s">
        <v>28</v>
      </c>
      <c r="C51" s="77">
        <v>0</v>
      </c>
      <c r="D51" s="77">
        <v>6</v>
      </c>
      <c r="E51" s="77">
        <v>0</v>
      </c>
      <c r="F51" s="86">
        <f>SUM(C51:D51)</f>
        <v>6</v>
      </c>
    </row>
    <row r="52" spans="1:6" x14ac:dyDescent="0.25">
      <c r="A52" s="302"/>
      <c r="B52" s="51" t="s">
        <v>29</v>
      </c>
      <c r="C52" s="77">
        <v>3</v>
      </c>
      <c r="D52" s="77">
        <v>0</v>
      </c>
      <c r="E52" s="77">
        <v>0</v>
      </c>
      <c r="F52" s="86">
        <f t="shared" si="0"/>
        <v>3</v>
      </c>
    </row>
    <row r="53" spans="1:6" x14ac:dyDescent="0.25">
      <c r="A53" s="302"/>
      <c r="B53" s="51" t="s">
        <v>30</v>
      </c>
      <c r="C53" s="52">
        <v>0</v>
      </c>
      <c r="D53" s="52">
        <v>0</v>
      </c>
      <c r="E53" s="52">
        <v>0</v>
      </c>
      <c r="F53" s="86">
        <f t="shared" si="0"/>
        <v>0</v>
      </c>
    </row>
    <row r="54" spans="1:6" x14ac:dyDescent="0.25">
      <c r="A54" s="302"/>
      <c r="B54" s="51" t="s">
        <v>31</v>
      </c>
      <c r="C54" s="77">
        <v>3</v>
      </c>
      <c r="D54" s="77">
        <v>0</v>
      </c>
      <c r="E54" s="77">
        <v>0</v>
      </c>
      <c r="F54" s="86">
        <f>SUM(C54:E54)</f>
        <v>3</v>
      </c>
    </row>
    <row r="55" spans="1:6" x14ac:dyDescent="0.25">
      <c r="A55" s="302"/>
      <c r="B55" s="51" t="s">
        <v>32</v>
      </c>
      <c r="C55" s="52">
        <v>0</v>
      </c>
      <c r="D55" s="52">
        <v>0</v>
      </c>
      <c r="E55" s="52">
        <v>0</v>
      </c>
      <c r="F55" s="86">
        <f>SUM(C55:E55)</f>
        <v>0</v>
      </c>
    </row>
    <row r="56" spans="1:6" x14ac:dyDescent="0.25">
      <c r="A56" s="302"/>
      <c r="B56" s="51" t="s">
        <v>310</v>
      </c>
      <c r="C56" s="52">
        <v>0</v>
      </c>
      <c r="D56" s="52">
        <v>0</v>
      </c>
      <c r="E56" s="52">
        <v>0</v>
      </c>
      <c r="F56" s="86">
        <f>SUM(C58:E58)</f>
        <v>56</v>
      </c>
    </row>
    <row r="57" spans="1:6" ht="15.75" thickBot="1" x14ac:dyDescent="0.3">
      <c r="A57" s="303"/>
      <c r="B57" s="68" t="s">
        <v>20</v>
      </c>
      <c r="C57" s="83">
        <v>0</v>
      </c>
      <c r="D57" s="83">
        <v>0</v>
      </c>
      <c r="E57" s="83">
        <v>0</v>
      </c>
      <c r="F57" s="69">
        <f t="shared" si="0"/>
        <v>0</v>
      </c>
    </row>
    <row r="58" spans="1:6" ht="15.75" thickBot="1" x14ac:dyDescent="0.3">
      <c r="A58" s="304" t="s">
        <v>312</v>
      </c>
      <c r="B58" s="305"/>
      <c r="C58" s="87">
        <f>SUM(C45:C57)</f>
        <v>41</v>
      </c>
      <c r="D58" s="87">
        <f t="shared" ref="D58:E58" si="14">SUM(D45:D57)</f>
        <v>15</v>
      </c>
      <c r="E58" s="87">
        <f t="shared" si="14"/>
        <v>0</v>
      </c>
      <c r="F58" s="88">
        <f>SUM(C58:E58)</f>
        <v>56</v>
      </c>
    </row>
    <row r="59" spans="1:6" x14ac:dyDescent="0.25">
      <c r="A59" s="297" t="s">
        <v>232</v>
      </c>
      <c r="B59" s="75" t="s">
        <v>304</v>
      </c>
      <c r="C59" s="89">
        <v>0</v>
      </c>
      <c r="D59" s="89">
        <v>0</v>
      </c>
      <c r="E59" s="89">
        <v>0</v>
      </c>
      <c r="F59" s="90">
        <f>SUM(C59:E59)</f>
        <v>0</v>
      </c>
    </row>
    <row r="60" spans="1:6" x14ac:dyDescent="0.25">
      <c r="A60" s="297"/>
      <c r="B60" s="51" t="s">
        <v>305</v>
      </c>
      <c r="C60" s="52">
        <v>18</v>
      </c>
      <c r="D60" s="52">
        <v>0</v>
      </c>
      <c r="E60" s="52">
        <v>0</v>
      </c>
      <c r="F60" s="80">
        <f t="shared" ref="F60:F71" si="15">SUM(C60:E60)</f>
        <v>18</v>
      </c>
    </row>
    <row r="61" spans="1:6" x14ac:dyDescent="0.25">
      <c r="A61" s="297"/>
      <c r="B61" s="51" t="s">
        <v>24</v>
      </c>
      <c r="C61" s="83">
        <v>1</v>
      </c>
      <c r="D61" s="83">
        <v>39</v>
      </c>
      <c r="E61" s="61">
        <v>0</v>
      </c>
      <c r="F61" s="80">
        <f>SUM(C61:D61)</f>
        <v>40</v>
      </c>
    </row>
    <row r="62" spans="1:6" x14ac:dyDescent="0.25">
      <c r="A62" s="297"/>
      <c r="B62" s="51" t="s">
        <v>25</v>
      </c>
      <c r="C62" s="52">
        <v>2</v>
      </c>
      <c r="D62" s="52">
        <v>12</v>
      </c>
      <c r="E62" s="52">
        <v>0</v>
      </c>
      <c r="F62" s="80">
        <f>SUM(C62:D62)</f>
        <v>14</v>
      </c>
    </row>
    <row r="63" spans="1:6" x14ac:dyDescent="0.25">
      <c r="A63" s="297"/>
      <c r="B63" s="51" t="s">
        <v>26</v>
      </c>
      <c r="C63" s="52">
        <v>20</v>
      </c>
      <c r="D63" s="52">
        <v>0</v>
      </c>
      <c r="E63" s="52">
        <v>0</v>
      </c>
      <c r="F63" s="80">
        <f t="shared" si="15"/>
        <v>20</v>
      </c>
    </row>
    <row r="64" spans="1:6" x14ac:dyDescent="0.25">
      <c r="A64" s="297"/>
      <c r="B64" s="51" t="s">
        <v>309</v>
      </c>
      <c r="C64" s="52">
        <v>11</v>
      </c>
      <c r="D64" s="52">
        <v>5</v>
      </c>
      <c r="E64" s="61">
        <v>0</v>
      </c>
      <c r="F64" s="80">
        <f>SUM(C64:D64)</f>
        <v>16</v>
      </c>
    </row>
    <row r="65" spans="1:6" x14ac:dyDescent="0.25">
      <c r="A65" s="297"/>
      <c r="B65" s="51" t="s">
        <v>28</v>
      </c>
      <c r="C65" s="52">
        <v>2</v>
      </c>
      <c r="D65" s="52">
        <v>0</v>
      </c>
      <c r="E65" s="52">
        <v>0</v>
      </c>
      <c r="F65" s="80">
        <f t="shared" si="15"/>
        <v>2</v>
      </c>
    </row>
    <row r="66" spans="1:6" x14ac:dyDescent="0.25">
      <c r="A66" s="297"/>
      <c r="B66" s="51" t="s">
        <v>29</v>
      </c>
      <c r="C66" s="52">
        <v>6</v>
      </c>
      <c r="D66" s="52">
        <v>17</v>
      </c>
      <c r="E66" s="61">
        <v>0</v>
      </c>
      <c r="F66" s="80">
        <f>SUM(C66:D66)</f>
        <v>23</v>
      </c>
    </row>
    <row r="67" spans="1:6" x14ac:dyDescent="0.25">
      <c r="A67" s="297"/>
      <c r="B67" s="51" t="s">
        <v>30</v>
      </c>
      <c r="C67" s="52">
        <v>123</v>
      </c>
      <c r="D67" s="52">
        <v>49</v>
      </c>
      <c r="E67" s="52">
        <v>0</v>
      </c>
      <c r="F67" s="80">
        <f>SUM(C67:D67)</f>
        <v>172</v>
      </c>
    </row>
    <row r="68" spans="1:6" x14ac:dyDescent="0.25">
      <c r="A68" s="297"/>
      <c r="B68" s="51" t="s">
        <v>31</v>
      </c>
      <c r="C68" s="52">
        <v>2</v>
      </c>
      <c r="D68" s="52">
        <v>0</v>
      </c>
      <c r="E68" s="52">
        <v>0</v>
      </c>
      <c r="F68" s="80">
        <f t="shared" si="15"/>
        <v>2</v>
      </c>
    </row>
    <row r="69" spans="1:6" x14ac:dyDescent="0.25">
      <c r="A69" s="297"/>
      <c r="B69" s="51" t="s">
        <v>32</v>
      </c>
      <c r="C69" s="52">
        <v>0</v>
      </c>
      <c r="D69" s="52">
        <v>0</v>
      </c>
      <c r="E69" s="52">
        <v>0</v>
      </c>
      <c r="F69" s="80">
        <f t="shared" si="15"/>
        <v>0</v>
      </c>
    </row>
    <row r="70" spans="1:6" x14ac:dyDescent="0.25">
      <c r="A70" s="297"/>
      <c r="B70" s="51" t="s">
        <v>310</v>
      </c>
      <c r="C70" s="52">
        <v>2</v>
      </c>
      <c r="D70" s="52">
        <v>0</v>
      </c>
      <c r="E70" s="52">
        <v>0</v>
      </c>
      <c r="F70" s="80">
        <f t="shared" si="15"/>
        <v>2</v>
      </c>
    </row>
    <row r="71" spans="1:6" ht="15.75" thickBot="1" x14ac:dyDescent="0.3">
      <c r="A71" s="298"/>
      <c r="B71" s="91" t="s">
        <v>20</v>
      </c>
      <c r="C71" s="52">
        <v>0</v>
      </c>
      <c r="D71" s="52">
        <v>0</v>
      </c>
      <c r="E71" s="52">
        <v>0</v>
      </c>
      <c r="F71" s="92">
        <f t="shared" si="15"/>
        <v>0</v>
      </c>
    </row>
    <row r="72" spans="1:6" ht="15.75" thickBot="1" x14ac:dyDescent="0.3">
      <c r="A72" s="306" t="s">
        <v>299</v>
      </c>
      <c r="B72" s="307"/>
      <c r="C72" s="93">
        <f>SUM(C59:C71)</f>
        <v>187</v>
      </c>
      <c r="D72" s="93">
        <f t="shared" ref="D72:F72" si="16">SUM(D59:D71)</f>
        <v>122</v>
      </c>
      <c r="E72" s="93">
        <f t="shared" si="16"/>
        <v>0</v>
      </c>
      <c r="F72" s="94">
        <f t="shared" si="16"/>
        <v>309</v>
      </c>
    </row>
    <row r="73" spans="1:6" x14ac:dyDescent="0.25">
      <c r="A73" s="296" t="s">
        <v>233</v>
      </c>
      <c r="B73" s="95" t="s">
        <v>304</v>
      </c>
      <c r="C73" s="52">
        <v>0</v>
      </c>
      <c r="D73" s="52">
        <v>0</v>
      </c>
      <c r="E73" s="52">
        <v>0</v>
      </c>
      <c r="F73" s="96">
        <f>SUM(C73:E73)</f>
        <v>0</v>
      </c>
    </row>
    <row r="74" spans="1:6" x14ac:dyDescent="0.25">
      <c r="A74" s="297"/>
      <c r="B74" s="51" t="s">
        <v>305</v>
      </c>
      <c r="C74" s="52">
        <v>0</v>
      </c>
      <c r="D74" s="52">
        <v>0</v>
      </c>
      <c r="E74" s="52">
        <v>0</v>
      </c>
      <c r="F74" s="80">
        <f t="shared" ref="F74:F85" si="17">SUM(C74:E74)</f>
        <v>0</v>
      </c>
    </row>
    <row r="75" spans="1:6" x14ac:dyDescent="0.25">
      <c r="A75" s="297"/>
      <c r="B75" s="51" t="s">
        <v>24</v>
      </c>
      <c r="C75" s="77">
        <v>2</v>
      </c>
      <c r="D75" s="77">
        <v>5</v>
      </c>
      <c r="E75" s="61">
        <v>0</v>
      </c>
      <c r="F75" s="80">
        <f>SUM(C75:D75)</f>
        <v>7</v>
      </c>
    </row>
    <row r="76" spans="1:6" x14ac:dyDescent="0.25">
      <c r="A76" s="297"/>
      <c r="B76" s="51" t="s">
        <v>25</v>
      </c>
      <c r="C76" s="77">
        <v>0</v>
      </c>
      <c r="D76" s="77">
        <v>6</v>
      </c>
      <c r="E76" s="61">
        <v>0</v>
      </c>
      <c r="F76" s="80">
        <f>SUM(C76:D76)</f>
        <v>6</v>
      </c>
    </row>
    <row r="77" spans="1:6" x14ac:dyDescent="0.25">
      <c r="A77" s="297"/>
      <c r="B77" s="51" t="s">
        <v>26</v>
      </c>
      <c r="C77" s="52">
        <v>0</v>
      </c>
      <c r="D77" s="52">
        <v>0</v>
      </c>
      <c r="E77" s="52">
        <v>0</v>
      </c>
      <c r="F77" s="80">
        <f t="shared" si="17"/>
        <v>0</v>
      </c>
    </row>
    <row r="78" spans="1:6" x14ac:dyDescent="0.25">
      <c r="A78" s="297"/>
      <c r="B78" s="51" t="s">
        <v>309</v>
      </c>
      <c r="C78" s="77">
        <v>1</v>
      </c>
      <c r="D78" s="77">
        <v>11</v>
      </c>
      <c r="E78" s="61">
        <v>0</v>
      </c>
      <c r="F78" s="80">
        <f>SUM(C78:D78)</f>
        <v>12</v>
      </c>
    </row>
    <row r="79" spans="1:6" x14ac:dyDescent="0.25">
      <c r="A79" s="297"/>
      <c r="B79" s="51" t="s">
        <v>28</v>
      </c>
      <c r="C79" s="77">
        <v>0</v>
      </c>
      <c r="D79" s="77">
        <v>14</v>
      </c>
      <c r="E79" s="61">
        <v>0</v>
      </c>
      <c r="F79" s="80">
        <f>SUM(C79:D79)</f>
        <v>14</v>
      </c>
    </row>
    <row r="80" spans="1:6" x14ac:dyDescent="0.25">
      <c r="A80" s="297"/>
      <c r="B80" s="51" t="s">
        <v>29</v>
      </c>
      <c r="C80" s="77">
        <v>6</v>
      </c>
      <c r="D80" s="77">
        <v>0</v>
      </c>
      <c r="E80" s="77">
        <v>0</v>
      </c>
      <c r="F80" s="80">
        <f t="shared" si="17"/>
        <v>6</v>
      </c>
    </row>
    <row r="81" spans="1:6" x14ac:dyDescent="0.25">
      <c r="A81" s="297"/>
      <c r="B81" s="51" t="s">
        <v>30</v>
      </c>
      <c r="C81" s="52">
        <v>0</v>
      </c>
      <c r="D81" s="52">
        <v>0</v>
      </c>
      <c r="E81" s="52">
        <v>0</v>
      </c>
      <c r="F81" s="80">
        <f t="shared" si="17"/>
        <v>0</v>
      </c>
    </row>
    <row r="82" spans="1:6" x14ac:dyDescent="0.25">
      <c r="A82" s="297"/>
      <c r="B82" s="51" t="s">
        <v>31</v>
      </c>
      <c r="C82" s="77">
        <v>2</v>
      </c>
      <c r="D82" s="77">
        <v>0</v>
      </c>
      <c r="E82" s="77">
        <v>0</v>
      </c>
      <c r="F82" s="80">
        <f t="shared" si="17"/>
        <v>2</v>
      </c>
    </row>
    <row r="83" spans="1:6" x14ac:dyDescent="0.25">
      <c r="A83" s="297"/>
      <c r="B83" s="51" t="s">
        <v>32</v>
      </c>
      <c r="C83" s="52">
        <v>0</v>
      </c>
      <c r="D83" s="52">
        <v>0</v>
      </c>
      <c r="E83" s="52">
        <v>0</v>
      </c>
      <c r="F83" s="80">
        <f t="shared" si="17"/>
        <v>0</v>
      </c>
    </row>
    <row r="84" spans="1:6" x14ac:dyDescent="0.25">
      <c r="A84" s="297"/>
      <c r="B84" s="51" t="s">
        <v>310</v>
      </c>
      <c r="C84" s="77">
        <v>12</v>
      </c>
      <c r="D84" s="77">
        <v>0</v>
      </c>
      <c r="E84" s="77">
        <v>0</v>
      </c>
      <c r="F84" s="80">
        <f t="shared" si="17"/>
        <v>12</v>
      </c>
    </row>
    <row r="85" spans="1:6" ht="15.75" thickBot="1" x14ac:dyDescent="0.3">
      <c r="A85" s="298"/>
      <c r="B85" s="91" t="s">
        <v>20</v>
      </c>
      <c r="C85" s="52">
        <v>0</v>
      </c>
      <c r="D85" s="52">
        <v>0</v>
      </c>
      <c r="E85" s="52">
        <v>0</v>
      </c>
      <c r="F85" s="80">
        <f t="shared" si="17"/>
        <v>0</v>
      </c>
    </row>
    <row r="86" spans="1:6" ht="15.75" thickBot="1" x14ac:dyDescent="0.3">
      <c r="A86" s="286" t="s">
        <v>299</v>
      </c>
      <c r="B86" s="287"/>
      <c r="C86" s="93">
        <f>SUM(C73:C85)</f>
        <v>23</v>
      </c>
      <c r="D86" s="93">
        <f t="shared" ref="D86:F86" si="18">SUM(D73:D85)</f>
        <v>36</v>
      </c>
      <c r="E86" s="93">
        <f t="shared" si="18"/>
        <v>0</v>
      </c>
      <c r="F86" s="94">
        <f t="shared" si="18"/>
        <v>59</v>
      </c>
    </row>
    <row r="87" spans="1:6" x14ac:dyDescent="0.25">
      <c r="A87" s="296" t="s">
        <v>234</v>
      </c>
      <c r="B87" s="95" t="s">
        <v>304</v>
      </c>
      <c r="C87" s="52">
        <v>0</v>
      </c>
      <c r="D87" s="52">
        <v>0</v>
      </c>
      <c r="E87" s="52">
        <v>0</v>
      </c>
      <c r="F87" s="96">
        <f>SUM(C87:E87)</f>
        <v>0</v>
      </c>
    </row>
    <row r="88" spans="1:6" x14ac:dyDescent="0.25">
      <c r="A88" s="297"/>
      <c r="B88" s="51" t="s">
        <v>305</v>
      </c>
      <c r="C88" s="52">
        <v>0</v>
      </c>
      <c r="D88" s="52">
        <v>0</v>
      </c>
      <c r="E88" s="52">
        <v>0</v>
      </c>
      <c r="F88" s="80">
        <f t="shared" ref="F88:F99" si="19">SUM(C88:E88)</f>
        <v>0</v>
      </c>
    </row>
    <row r="89" spans="1:6" x14ac:dyDescent="0.25">
      <c r="A89" s="297"/>
      <c r="B89" s="51" t="s">
        <v>24</v>
      </c>
      <c r="C89" s="52">
        <v>12</v>
      </c>
      <c r="D89" s="52">
        <v>49</v>
      </c>
      <c r="E89" s="52">
        <v>0</v>
      </c>
      <c r="F89" s="80">
        <f t="shared" si="19"/>
        <v>61</v>
      </c>
    </row>
    <row r="90" spans="1:6" x14ac:dyDescent="0.25">
      <c r="A90" s="297"/>
      <c r="B90" s="51" t="s">
        <v>25</v>
      </c>
      <c r="C90" s="52">
        <v>5</v>
      </c>
      <c r="D90" s="52">
        <v>44</v>
      </c>
      <c r="E90" s="52">
        <v>0</v>
      </c>
      <c r="F90" s="80">
        <f>SUM(C90:D90)</f>
        <v>49</v>
      </c>
    </row>
    <row r="91" spans="1:6" x14ac:dyDescent="0.25">
      <c r="A91" s="297"/>
      <c r="B91" s="51" t="s">
        <v>26</v>
      </c>
      <c r="C91" s="52">
        <v>60</v>
      </c>
      <c r="D91" s="86">
        <v>0</v>
      </c>
      <c r="E91" s="86">
        <v>0</v>
      </c>
      <c r="F91" s="80">
        <f t="shared" si="19"/>
        <v>60</v>
      </c>
    </row>
    <row r="92" spans="1:6" x14ac:dyDescent="0.25">
      <c r="A92" s="297"/>
      <c r="B92" s="51" t="s">
        <v>309</v>
      </c>
      <c r="C92" s="52">
        <v>8</v>
      </c>
      <c r="D92" s="52">
        <v>17</v>
      </c>
      <c r="E92" s="52">
        <v>0</v>
      </c>
      <c r="F92" s="80">
        <f>SUM(C92:D92)</f>
        <v>25</v>
      </c>
    </row>
    <row r="93" spans="1:6" x14ac:dyDescent="0.25">
      <c r="A93" s="297"/>
      <c r="B93" s="51" t="s">
        <v>28</v>
      </c>
      <c r="C93" s="52">
        <v>8</v>
      </c>
      <c r="D93" s="52">
        <v>33</v>
      </c>
      <c r="E93" s="52">
        <v>0</v>
      </c>
      <c r="F93" s="80">
        <f>SUM(C93:D93)</f>
        <v>41</v>
      </c>
    </row>
    <row r="94" spans="1:6" x14ac:dyDescent="0.25">
      <c r="A94" s="297"/>
      <c r="B94" s="51" t="s">
        <v>29</v>
      </c>
      <c r="C94" s="52">
        <v>6</v>
      </c>
      <c r="D94" s="52">
        <v>10</v>
      </c>
      <c r="E94" s="52">
        <v>0</v>
      </c>
      <c r="F94" s="80">
        <f>SUM(C94:D94)</f>
        <v>16</v>
      </c>
    </row>
    <row r="95" spans="1:6" x14ac:dyDescent="0.25">
      <c r="A95" s="297"/>
      <c r="B95" s="51" t="s">
        <v>30</v>
      </c>
      <c r="C95" s="52">
        <v>17</v>
      </c>
      <c r="D95" s="52">
        <v>7</v>
      </c>
      <c r="E95" s="52">
        <v>0</v>
      </c>
      <c r="F95" s="80">
        <f>SUM(C95:D95)</f>
        <v>24</v>
      </c>
    </row>
    <row r="96" spans="1:6" x14ac:dyDescent="0.25">
      <c r="A96" s="297"/>
      <c r="B96" s="51" t="s">
        <v>31</v>
      </c>
      <c r="C96" s="52">
        <v>16</v>
      </c>
      <c r="D96" s="52">
        <v>45</v>
      </c>
      <c r="E96" s="52">
        <v>0</v>
      </c>
      <c r="F96" s="80">
        <f>SUM(C96:D96)</f>
        <v>61</v>
      </c>
    </row>
    <row r="97" spans="1:6" x14ac:dyDescent="0.25">
      <c r="A97" s="297"/>
      <c r="B97" s="51" t="s">
        <v>32</v>
      </c>
      <c r="C97" s="52">
        <v>21</v>
      </c>
      <c r="D97" s="52">
        <v>0</v>
      </c>
      <c r="E97" s="52">
        <v>0</v>
      </c>
      <c r="F97" s="80">
        <f t="shared" si="19"/>
        <v>21</v>
      </c>
    </row>
    <row r="98" spans="1:6" x14ac:dyDescent="0.25">
      <c r="A98" s="297"/>
      <c r="B98" s="51" t="s">
        <v>310</v>
      </c>
      <c r="C98" s="52">
        <v>3</v>
      </c>
      <c r="D98" s="52">
        <v>0</v>
      </c>
      <c r="E98" s="52">
        <v>0</v>
      </c>
      <c r="F98" s="80">
        <f t="shared" si="19"/>
        <v>3</v>
      </c>
    </row>
    <row r="99" spans="1:6" ht="15.75" thickBot="1" x14ac:dyDescent="0.3">
      <c r="A99" s="298"/>
      <c r="B99" s="91" t="s">
        <v>20</v>
      </c>
      <c r="C99" s="52">
        <v>0</v>
      </c>
      <c r="D99" s="52">
        <v>0</v>
      </c>
      <c r="E99" s="52">
        <v>0</v>
      </c>
      <c r="F99" s="97">
        <f t="shared" si="19"/>
        <v>0</v>
      </c>
    </row>
    <row r="100" spans="1:6" ht="15.75" thickBot="1" x14ac:dyDescent="0.3">
      <c r="A100" s="299" t="s">
        <v>299</v>
      </c>
      <c r="B100" s="300"/>
      <c r="C100" s="98">
        <f>SUM(C87:C99)</f>
        <v>156</v>
      </c>
      <c r="D100" s="98">
        <f t="shared" ref="D100:F100" si="20">SUM(D87:D99)</f>
        <v>205</v>
      </c>
      <c r="E100" s="98">
        <f t="shared" si="20"/>
        <v>0</v>
      </c>
      <c r="F100" s="98">
        <f t="shared" si="20"/>
        <v>361</v>
      </c>
    </row>
    <row r="101" spans="1:6" x14ac:dyDescent="0.25">
      <c r="A101" s="296" t="s">
        <v>235</v>
      </c>
      <c r="B101" s="95" t="s">
        <v>304</v>
      </c>
      <c r="C101" s="99">
        <v>0</v>
      </c>
      <c r="D101" s="99">
        <v>0</v>
      </c>
      <c r="E101" s="99">
        <v>0</v>
      </c>
      <c r="F101" s="96">
        <f>SUM(C101:E101)</f>
        <v>0</v>
      </c>
    </row>
    <row r="102" spans="1:6" x14ac:dyDescent="0.25">
      <c r="A102" s="297"/>
      <c r="B102" s="51" t="s">
        <v>305</v>
      </c>
      <c r="C102" s="52">
        <v>0</v>
      </c>
      <c r="D102" s="52">
        <v>0</v>
      </c>
      <c r="E102" s="52">
        <v>0</v>
      </c>
      <c r="F102" s="80">
        <f t="shared" ref="F102:F113" si="21">SUM(C102:E102)</f>
        <v>0</v>
      </c>
    </row>
    <row r="103" spans="1:6" x14ac:dyDescent="0.25">
      <c r="A103" s="297"/>
      <c r="B103" s="51" t="s">
        <v>24</v>
      </c>
      <c r="C103" s="77">
        <v>17</v>
      </c>
      <c r="D103" s="77">
        <v>13</v>
      </c>
      <c r="E103" s="61">
        <v>0</v>
      </c>
      <c r="F103" s="80">
        <f t="shared" si="21"/>
        <v>30</v>
      </c>
    </row>
    <row r="104" spans="1:6" x14ac:dyDescent="0.25">
      <c r="A104" s="297"/>
      <c r="B104" s="51" t="s">
        <v>25</v>
      </c>
      <c r="C104" s="77">
        <v>6</v>
      </c>
      <c r="D104" s="77">
        <v>0</v>
      </c>
      <c r="E104" s="77">
        <v>0</v>
      </c>
      <c r="F104" s="80">
        <f t="shared" si="21"/>
        <v>6</v>
      </c>
    </row>
    <row r="105" spans="1:6" x14ac:dyDescent="0.25">
      <c r="A105" s="297"/>
      <c r="B105" s="51" t="s">
        <v>26</v>
      </c>
      <c r="C105" s="52">
        <v>0</v>
      </c>
      <c r="D105" s="52">
        <v>0</v>
      </c>
      <c r="E105" s="52">
        <v>0</v>
      </c>
      <c r="F105" s="80">
        <f t="shared" si="21"/>
        <v>0</v>
      </c>
    </row>
    <row r="106" spans="1:6" x14ac:dyDescent="0.25">
      <c r="A106" s="297"/>
      <c r="B106" s="51" t="s">
        <v>309</v>
      </c>
      <c r="C106" s="52">
        <v>0</v>
      </c>
      <c r="D106" s="52">
        <v>0</v>
      </c>
      <c r="E106" s="52">
        <v>0</v>
      </c>
      <c r="F106" s="80">
        <f t="shared" si="21"/>
        <v>0</v>
      </c>
    </row>
    <row r="107" spans="1:6" x14ac:dyDescent="0.25">
      <c r="A107" s="297"/>
      <c r="B107" s="51" t="s">
        <v>28</v>
      </c>
      <c r="C107" s="77">
        <v>0</v>
      </c>
      <c r="D107" s="77">
        <v>7</v>
      </c>
      <c r="E107" s="100"/>
      <c r="F107" s="80">
        <f t="shared" si="21"/>
        <v>7</v>
      </c>
    </row>
    <row r="108" spans="1:6" x14ac:dyDescent="0.25">
      <c r="A108" s="297"/>
      <c r="B108" s="51" t="s">
        <v>29</v>
      </c>
      <c r="C108" s="77">
        <v>1</v>
      </c>
      <c r="D108" s="77">
        <v>0</v>
      </c>
      <c r="E108" s="77">
        <v>0</v>
      </c>
      <c r="F108" s="80">
        <f t="shared" si="21"/>
        <v>1</v>
      </c>
    </row>
    <row r="109" spans="1:6" x14ac:dyDescent="0.25">
      <c r="A109" s="297"/>
      <c r="B109" s="51" t="s">
        <v>30</v>
      </c>
      <c r="C109" s="77">
        <v>9</v>
      </c>
      <c r="D109" s="77">
        <v>0</v>
      </c>
      <c r="E109" s="77">
        <v>0</v>
      </c>
      <c r="F109" s="80">
        <f t="shared" si="21"/>
        <v>9</v>
      </c>
    </row>
    <row r="110" spans="1:6" x14ac:dyDescent="0.25">
      <c r="A110" s="297"/>
      <c r="B110" s="51" t="s">
        <v>31</v>
      </c>
      <c r="C110" s="77">
        <v>5</v>
      </c>
      <c r="D110" s="77">
        <v>0</v>
      </c>
      <c r="E110" s="77">
        <v>0</v>
      </c>
      <c r="F110" s="80">
        <f t="shared" si="21"/>
        <v>5</v>
      </c>
    </row>
    <row r="111" spans="1:6" x14ac:dyDescent="0.25">
      <c r="A111" s="297"/>
      <c r="B111" s="51" t="s">
        <v>32</v>
      </c>
      <c r="C111" s="52">
        <v>0</v>
      </c>
      <c r="D111" s="52">
        <v>0</v>
      </c>
      <c r="E111" s="52">
        <v>0</v>
      </c>
      <c r="F111" s="80">
        <f t="shared" si="21"/>
        <v>0</v>
      </c>
    </row>
    <row r="112" spans="1:6" x14ac:dyDescent="0.25">
      <c r="A112" s="297"/>
      <c r="B112" s="51" t="s">
        <v>310</v>
      </c>
      <c r="C112" s="52">
        <v>0</v>
      </c>
      <c r="D112" s="52">
        <v>0</v>
      </c>
      <c r="E112" s="52">
        <v>0</v>
      </c>
      <c r="F112" s="80">
        <f t="shared" si="21"/>
        <v>0</v>
      </c>
    </row>
    <row r="113" spans="1:6" ht="15.75" thickBot="1" x14ac:dyDescent="0.3">
      <c r="A113" s="298"/>
      <c r="B113" s="91" t="s">
        <v>20</v>
      </c>
      <c r="C113" s="101">
        <v>0</v>
      </c>
      <c r="D113" s="101">
        <v>0</v>
      </c>
      <c r="E113" s="102">
        <v>1</v>
      </c>
      <c r="F113" s="97">
        <f t="shared" si="21"/>
        <v>1</v>
      </c>
    </row>
    <row r="114" spans="1:6" ht="15.75" thickBot="1" x14ac:dyDescent="0.3">
      <c r="A114" s="284" t="s">
        <v>299</v>
      </c>
      <c r="B114" s="285"/>
      <c r="C114" s="103">
        <f>SUM(C101:C113)</f>
        <v>38</v>
      </c>
      <c r="D114" s="103">
        <f t="shared" ref="D114:F114" si="22">SUM(D101:D113)</f>
        <v>20</v>
      </c>
      <c r="E114" s="103">
        <f t="shared" si="22"/>
        <v>1</v>
      </c>
      <c r="F114" s="104">
        <f t="shared" si="22"/>
        <v>59</v>
      </c>
    </row>
    <row r="115" spans="1:6" x14ac:dyDescent="0.25">
      <c r="A115" s="296" t="s">
        <v>236</v>
      </c>
      <c r="B115" s="95" t="s">
        <v>304</v>
      </c>
      <c r="C115" s="52">
        <v>0</v>
      </c>
      <c r="D115" s="52">
        <v>0</v>
      </c>
      <c r="E115" s="52">
        <v>0</v>
      </c>
      <c r="F115" s="96">
        <f>SUM(C115:E115)</f>
        <v>0</v>
      </c>
    </row>
    <row r="116" spans="1:6" x14ac:dyDescent="0.25">
      <c r="A116" s="297"/>
      <c r="B116" s="51" t="s">
        <v>305</v>
      </c>
      <c r="C116" s="52">
        <v>12</v>
      </c>
      <c r="D116" s="86">
        <v>0</v>
      </c>
      <c r="E116" s="105">
        <v>0</v>
      </c>
      <c r="F116" s="80">
        <f t="shared" ref="F116:F127" si="23">SUM(C116:E116)</f>
        <v>12</v>
      </c>
    </row>
    <row r="117" spans="1:6" x14ac:dyDescent="0.25">
      <c r="A117" s="297"/>
      <c r="B117" s="51" t="s">
        <v>24</v>
      </c>
      <c r="C117" s="52">
        <v>5</v>
      </c>
      <c r="D117" s="52">
        <v>13</v>
      </c>
      <c r="E117" s="56">
        <v>0</v>
      </c>
      <c r="F117" s="80">
        <f>SUM(C117:D117)</f>
        <v>18</v>
      </c>
    </row>
    <row r="118" spans="1:6" x14ac:dyDescent="0.25">
      <c r="A118" s="297"/>
      <c r="B118" s="51" t="s">
        <v>25</v>
      </c>
      <c r="C118" s="86">
        <v>0</v>
      </c>
      <c r="D118" s="52">
        <v>7</v>
      </c>
      <c r="E118" s="105">
        <v>0</v>
      </c>
      <c r="F118" s="80">
        <f t="shared" si="23"/>
        <v>7</v>
      </c>
    </row>
    <row r="119" spans="1:6" x14ac:dyDescent="0.25">
      <c r="A119" s="297"/>
      <c r="B119" s="51" t="s">
        <v>26</v>
      </c>
      <c r="C119" s="86">
        <v>0</v>
      </c>
      <c r="D119" s="86">
        <v>0</v>
      </c>
      <c r="E119" s="105">
        <v>0</v>
      </c>
      <c r="F119" s="80">
        <f t="shared" si="23"/>
        <v>0</v>
      </c>
    </row>
    <row r="120" spans="1:6" x14ac:dyDescent="0.25">
      <c r="A120" s="297"/>
      <c r="B120" s="51" t="s">
        <v>309</v>
      </c>
      <c r="C120" s="52">
        <v>1</v>
      </c>
      <c r="D120" s="52">
        <v>6</v>
      </c>
      <c r="E120" s="106">
        <v>0</v>
      </c>
      <c r="F120" s="80">
        <f>SUM(C120:D120)</f>
        <v>7</v>
      </c>
    </row>
    <row r="121" spans="1:6" x14ac:dyDescent="0.25">
      <c r="A121" s="297"/>
      <c r="B121" s="51" t="s">
        <v>28</v>
      </c>
      <c r="C121" s="52">
        <v>1</v>
      </c>
      <c r="D121" s="52">
        <v>11</v>
      </c>
      <c r="E121" s="106">
        <v>0</v>
      </c>
      <c r="F121" s="80">
        <f>SUM(C121:D121)</f>
        <v>12</v>
      </c>
    </row>
    <row r="122" spans="1:6" x14ac:dyDescent="0.25">
      <c r="A122" s="297"/>
      <c r="B122" s="51" t="s">
        <v>29</v>
      </c>
      <c r="C122" s="52">
        <v>1</v>
      </c>
      <c r="D122" s="86">
        <v>0</v>
      </c>
      <c r="E122" s="105">
        <v>0</v>
      </c>
      <c r="F122" s="80">
        <f t="shared" si="23"/>
        <v>1</v>
      </c>
    </row>
    <row r="123" spans="1:6" x14ac:dyDescent="0.25">
      <c r="A123" s="297"/>
      <c r="B123" s="51" t="s">
        <v>30</v>
      </c>
      <c r="C123" s="86">
        <v>0</v>
      </c>
      <c r="D123" s="86">
        <v>0</v>
      </c>
      <c r="E123" s="105">
        <v>0</v>
      </c>
      <c r="F123" s="80">
        <f t="shared" si="23"/>
        <v>0</v>
      </c>
    </row>
    <row r="124" spans="1:6" x14ac:dyDescent="0.25">
      <c r="A124" s="297"/>
      <c r="B124" s="51" t="s">
        <v>31</v>
      </c>
      <c r="C124" s="86">
        <v>0</v>
      </c>
      <c r="D124" s="52">
        <v>24</v>
      </c>
      <c r="E124" s="105">
        <v>0</v>
      </c>
      <c r="F124" s="80">
        <f t="shared" si="23"/>
        <v>24</v>
      </c>
    </row>
    <row r="125" spans="1:6" x14ac:dyDescent="0.25">
      <c r="A125" s="297"/>
      <c r="B125" s="51" t="s">
        <v>32</v>
      </c>
      <c r="C125" s="86">
        <v>0</v>
      </c>
      <c r="D125" s="52">
        <v>26</v>
      </c>
      <c r="E125" s="105">
        <v>0</v>
      </c>
      <c r="F125" s="80">
        <f t="shared" si="23"/>
        <v>26</v>
      </c>
    </row>
    <row r="126" spans="1:6" x14ac:dyDescent="0.25">
      <c r="A126" s="297"/>
      <c r="B126" s="51" t="s">
        <v>310</v>
      </c>
      <c r="C126" s="52">
        <v>4</v>
      </c>
      <c r="D126" s="86">
        <v>0</v>
      </c>
      <c r="E126" s="105">
        <v>0</v>
      </c>
      <c r="F126" s="80">
        <f t="shared" si="23"/>
        <v>4</v>
      </c>
    </row>
    <row r="127" spans="1:6" ht="15.75" thickBot="1" x14ac:dyDescent="0.3">
      <c r="A127" s="298"/>
      <c r="B127" s="91" t="s">
        <v>20</v>
      </c>
      <c r="C127" s="52">
        <v>0</v>
      </c>
      <c r="D127" s="52">
        <v>0</v>
      </c>
      <c r="E127" s="52">
        <v>0</v>
      </c>
      <c r="F127" s="97">
        <f t="shared" si="23"/>
        <v>0</v>
      </c>
    </row>
    <row r="128" spans="1:6" ht="15.75" thickBot="1" x14ac:dyDescent="0.3">
      <c r="A128" s="286" t="s">
        <v>312</v>
      </c>
      <c r="B128" s="287"/>
      <c r="C128" s="93">
        <f>SUM(C115:C127)</f>
        <v>24</v>
      </c>
      <c r="D128" s="93">
        <f t="shared" ref="D128:F128" si="24">SUM(D115:D127)</f>
        <v>87</v>
      </c>
      <c r="E128" s="93">
        <f t="shared" si="24"/>
        <v>0</v>
      </c>
      <c r="F128" s="94">
        <f t="shared" si="24"/>
        <v>111</v>
      </c>
    </row>
    <row r="129" spans="1:6" ht="15.75" thickBot="1" x14ac:dyDescent="0.3">
      <c r="A129" s="288" t="s">
        <v>237</v>
      </c>
      <c r="B129" s="107" t="s">
        <v>304</v>
      </c>
      <c r="C129" s="52">
        <v>0</v>
      </c>
      <c r="D129" s="52">
        <v>0</v>
      </c>
      <c r="E129" s="52">
        <v>0</v>
      </c>
      <c r="F129" s="96">
        <f>SUM(C129:E129)</f>
        <v>0</v>
      </c>
    </row>
    <row r="130" spans="1:6" ht="15.75" thickBot="1" x14ac:dyDescent="0.3">
      <c r="A130" s="289"/>
      <c r="B130" s="108" t="s">
        <v>305</v>
      </c>
      <c r="C130" s="52">
        <v>0</v>
      </c>
      <c r="D130" s="52">
        <v>0</v>
      </c>
      <c r="E130" s="52">
        <v>0</v>
      </c>
      <c r="F130" s="96">
        <f t="shared" ref="F130:F141" si="25">SUM(C130:E130)</f>
        <v>0</v>
      </c>
    </row>
    <row r="131" spans="1:6" ht="15.75" thickBot="1" x14ac:dyDescent="0.3">
      <c r="A131" s="289"/>
      <c r="B131" s="108" t="s">
        <v>24</v>
      </c>
      <c r="C131" s="86"/>
      <c r="D131" s="77">
        <v>12</v>
      </c>
      <c r="E131" s="86"/>
      <c r="F131" s="96">
        <f t="shared" si="25"/>
        <v>12</v>
      </c>
    </row>
    <row r="132" spans="1:6" ht="15.75" thickBot="1" x14ac:dyDescent="0.3">
      <c r="A132" s="289"/>
      <c r="B132" s="108" t="s">
        <v>25</v>
      </c>
      <c r="C132" s="52">
        <v>0</v>
      </c>
      <c r="D132" s="52">
        <v>0</v>
      </c>
      <c r="E132" s="52">
        <v>0</v>
      </c>
      <c r="F132" s="96">
        <f t="shared" si="25"/>
        <v>0</v>
      </c>
    </row>
    <row r="133" spans="1:6" ht="15.75" thickBot="1" x14ac:dyDescent="0.3">
      <c r="A133" s="289"/>
      <c r="B133" s="108" t="s">
        <v>26</v>
      </c>
      <c r="C133" s="52">
        <v>0</v>
      </c>
      <c r="D133" s="52">
        <v>0</v>
      </c>
      <c r="E133" s="52">
        <v>0</v>
      </c>
      <c r="F133" s="96">
        <f t="shared" si="25"/>
        <v>0</v>
      </c>
    </row>
    <row r="134" spans="1:6" ht="15.75" thickBot="1" x14ac:dyDescent="0.3">
      <c r="A134" s="289"/>
      <c r="B134" s="108" t="s">
        <v>309</v>
      </c>
      <c r="C134" s="77">
        <v>6</v>
      </c>
      <c r="D134" s="86">
        <v>0</v>
      </c>
      <c r="E134" s="86">
        <v>0</v>
      </c>
      <c r="F134" s="96">
        <f t="shared" si="25"/>
        <v>6</v>
      </c>
    </row>
    <row r="135" spans="1:6" ht="15.75" thickBot="1" x14ac:dyDescent="0.3">
      <c r="A135" s="289"/>
      <c r="B135" s="108" t="s">
        <v>28</v>
      </c>
      <c r="C135" s="77">
        <v>5</v>
      </c>
      <c r="D135" s="86">
        <v>0</v>
      </c>
      <c r="E135" s="86">
        <v>0</v>
      </c>
      <c r="F135" s="96">
        <f t="shared" si="25"/>
        <v>5</v>
      </c>
    </row>
    <row r="136" spans="1:6" ht="15.75" thickBot="1" x14ac:dyDescent="0.3">
      <c r="A136" s="289"/>
      <c r="B136" s="108" t="s">
        <v>29</v>
      </c>
      <c r="C136" s="52">
        <v>0</v>
      </c>
      <c r="D136" s="52">
        <v>0</v>
      </c>
      <c r="E136" s="52">
        <v>0</v>
      </c>
      <c r="F136" s="96">
        <f t="shared" si="25"/>
        <v>0</v>
      </c>
    </row>
    <row r="137" spans="1:6" ht="15.75" thickBot="1" x14ac:dyDescent="0.3">
      <c r="A137" s="289"/>
      <c r="B137" s="108" t="s">
        <v>30</v>
      </c>
      <c r="C137" s="52">
        <v>0</v>
      </c>
      <c r="D137" s="52">
        <v>0</v>
      </c>
      <c r="E137" s="52">
        <v>0</v>
      </c>
      <c r="F137" s="96">
        <f t="shared" si="25"/>
        <v>0</v>
      </c>
    </row>
    <row r="138" spans="1:6" ht="15.75" thickBot="1" x14ac:dyDescent="0.3">
      <c r="A138" s="289"/>
      <c r="B138" s="108" t="s">
        <v>31</v>
      </c>
      <c r="C138" s="77">
        <v>3</v>
      </c>
      <c r="D138" s="77">
        <v>1</v>
      </c>
      <c r="E138" s="61">
        <v>0</v>
      </c>
      <c r="F138" s="96">
        <f>SUM(C138:D138)</f>
        <v>4</v>
      </c>
    </row>
    <row r="139" spans="1:6" ht="15.75" thickBot="1" x14ac:dyDescent="0.3">
      <c r="A139" s="289"/>
      <c r="B139" s="108" t="s">
        <v>32</v>
      </c>
      <c r="C139" s="52">
        <v>0</v>
      </c>
      <c r="D139" s="52">
        <v>0</v>
      </c>
      <c r="E139" s="52">
        <v>0</v>
      </c>
      <c r="F139" s="96">
        <f t="shared" si="25"/>
        <v>0</v>
      </c>
    </row>
    <row r="140" spans="1:6" ht="15.75" thickBot="1" x14ac:dyDescent="0.3">
      <c r="A140" s="289"/>
      <c r="B140" s="108" t="s">
        <v>310</v>
      </c>
      <c r="C140" s="77">
        <v>2</v>
      </c>
      <c r="D140" s="86">
        <v>0</v>
      </c>
      <c r="E140" s="86">
        <v>0</v>
      </c>
      <c r="F140" s="96">
        <f t="shared" si="25"/>
        <v>2</v>
      </c>
    </row>
    <row r="141" spans="1:6" ht="15.75" thickBot="1" x14ac:dyDescent="0.3">
      <c r="A141" s="290"/>
      <c r="B141" s="109" t="s">
        <v>20</v>
      </c>
      <c r="C141" s="52">
        <v>0</v>
      </c>
      <c r="D141" s="52">
        <v>0</v>
      </c>
      <c r="E141" s="52">
        <v>0</v>
      </c>
      <c r="F141" s="96">
        <f t="shared" si="25"/>
        <v>0</v>
      </c>
    </row>
    <row r="142" spans="1:6" ht="15.75" thickBot="1" x14ac:dyDescent="0.3">
      <c r="A142" s="284" t="s">
        <v>312</v>
      </c>
      <c r="B142" s="285"/>
      <c r="C142" s="103">
        <f>SUM(C129:C141)</f>
        <v>16</v>
      </c>
      <c r="D142" s="103">
        <f t="shared" ref="D142:F142" si="26">SUM(D129:D141)</f>
        <v>13</v>
      </c>
      <c r="E142" s="103">
        <f t="shared" si="26"/>
        <v>0</v>
      </c>
      <c r="F142" s="104">
        <f t="shared" si="26"/>
        <v>29</v>
      </c>
    </row>
    <row r="143" spans="1:6" ht="15.75" thickBot="1" x14ac:dyDescent="0.3">
      <c r="A143" s="291" t="s">
        <v>238</v>
      </c>
      <c r="B143" s="75" t="s">
        <v>304</v>
      </c>
      <c r="C143" s="89">
        <v>0</v>
      </c>
      <c r="D143" s="89">
        <v>0</v>
      </c>
      <c r="E143" s="89">
        <v>0</v>
      </c>
      <c r="F143" s="110">
        <f>SUM(C143:E143)</f>
        <v>0</v>
      </c>
    </row>
    <row r="144" spans="1:6" ht="15.75" thickBot="1" x14ac:dyDescent="0.3">
      <c r="A144" s="291"/>
      <c r="B144" s="51" t="s">
        <v>305</v>
      </c>
      <c r="C144" s="52">
        <v>87</v>
      </c>
      <c r="D144" s="86">
        <v>0</v>
      </c>
      <c r="E144" s="86">
        <v>0</v>
      </c>
      <c r="F144" s="111">
        <f t="shared" ref="F144:F155" si="27">SUM(C144:E144)</f>
        <v>87</v>
      </c>
    </row>
    <row r="145" spans="1:6" ht="15.75" thickBot="1" x14ac:dyDescent="0.3">
      <c r="A145" s="291"/>
      <c r="B145" s="51" t="s">
        <v>24</v>
      </c>
      <c r="C145" s="52">
        <v>26</v>
      </c>
      <c r="D145" s="52">
        <v>56</v>
      </c>
      <c r="E145" s="56">
        <v>0</v>
      </c>
      <c r="F145" s="111">
        <f t="shared" si="27"/>
        <v>82</v>
      </c>
    </row>
    <row r="146" spans="1:6" ht="15.75" thickBot="1" x14ac:dyDescent="0.3">
      <c r="A146" s="291"/>
      <c r="B146" s="51" t="s">
        <v>25</v>
      </c>
      <c r="C146" s="51"/>
      <c r="D146" s="52">
        <v>4</v>
      </c>
      <c r="E146" s="86">
        <v>0</v>
      </c>
      <c r="F146" s="111">
        <f t="shared" si="27"/>
        <v>4</v>
      </c>
    </row>
    <row r="147" spans="1:6" ht="15.75" thickBot="1" x14ac:dyDescent="0.3">
      <c r="A147" s="291"/>
      <c r="B147" s="51" t="s">
        <v>26</v>
      </c>
      <c r="C147" s="52">
        <v>40</v>
      </c>
      <c r="D147" s="86">
        <v>0</v>
      </c>
      <c r="E147" s="86">
        <v>0</v>
      </c>
      <c r="F147" s="111">
        <f t="shared" si="27"/>
        <v>40</v>
      </c>
    </row>
    <row r="148" spans="1:6" ht="15.75" thickBot="1" x14ac:dyDescent="0.3">
      <c r="A148" s="291"/>
      <c r="B148" s="51" t="s">
        <v>309</v>
      </c>
      <c r="C148" s="52">
        <v>5</v>
      </c>
      <c r="D148" s="52">
        <v>26</v>
      </c>
      <c r="E148" s="56">
        <v>0</v>
      </c>
      <c r="F148" s="111">
        <f t="shared" si="27"/>
        <v>31</v>
      </c>
    </row>
    <row r="149" spans="1:6" ht="15.75" thickBot="1" x14ac:dyDescent="0.3">
      <c r="A149" s="291"/>
      <c r="B149" s="51" t="s">
        <v>28</v>
      </c>
      <c r="C149" s="52">
        <v>0</v>
      </c>
      <c r="D149" s="52">
        <v>0</v>
      </c>
      <c r="E149" s="52">
        <v>0</v>
      </c>
      <c r="F149" s="111">
        <f t="shared" si="27"/>
        <v>0</v>
      </c>
    </row>
    <row r="150" spans="1:6" ht="15.75" thickBot="1" x14ac:dyDescent="0.3">
      <c r="A150" s="291"/>
      <c r="B150" s="51" t="s">
        <v>29</v>
      </c>
      <c r="C150" s="52">
        <v>0</v>
      </c>
      <c r="D150" s="52">
        <v>0</v>
      </c>
      <c r="E150" s="52">
        <v>0</v>
      </c>
      <c r="F150" s="111">
        <f t="shared" si="27"/>
        <v>0</v>
      </c>
    </row>
    <row r="151" spans="1:6" ht="15.75" thickBot="1" x14ac:dyDescent="0.3">
      <c r="A151" s="291"/>
      <c r="B151" s="51" t="s">
        <v>30</v>
      </c>
      <c r="C151" s="52">
        <v>0</v>
      </c>
      <c r="D151" s="52">
        <v>0</v>
      </c>
      <c r="E151" s="52">
        <v>0</v>
      </c>
      <c r="F151" s="111">
        <f t="shared" si="27"/>
        <v>0</v>
      </c>
    </row>
    <row r="152" spans="1:6" ht="15.75" thickBot="1" x14ac:dyDescent="0.3">
      <c r="A152" s="291"/>
      <c r="B152" s="51" t="s">
        <v>31</v>
      </c>
      <c r="C152" s="52">
        <v>13</v>
      </c>
      <c r="D152" s="52">
        <v>3</v>
      </c>
      <c r="E152" s="61">
        <v>0</v>
      </c>
      <c r="F152" s="111">
        <f t="shared" si="27"/>
        <v>16</v>
      </c>
    </row>
    <row r="153" spans="1:6" ht="15.75" thickBot="1" x14ac:dyDescent="0.3">
      <c r="A153" s="291"/>
      <c r="B153" s="51" t="s">
        <v>32</v>
      </c>
      <c r="C153" s="52">
        <v>12</v>
      </c>
      <c r="D153" s="86">
        <v>0</v>
      </c>
      <c r="E153" s="86">
        <v>0</v>
      </c>
      <c r="F153" s="111">
        <f t="shared" si="27"/>
        <v>12</v>
      </c>
    </row>
    <row r="154" spans="1:6" ht="15.75" thickBot="1" x14ac:dyDescent="0.3">
      <c r="A154" s="291"/>
      <c r="B154" s="51" t="s">
        <v>310</v>
      </c>
      <c r="C154" s="52">
        <v>0</v>
      </c>
      <c r="D154" s="52">
        <v>0</v>
      </c>
      <c r="E154" s="52">
        <v>0</v>
      </c>
      <c r="F154" s="111">
        <f t="shared" si="27"/>
        <v>0</v>
      </c>
    </row>
    <row r="155" spans="1:6" ht="15.75" thickBot="1" x14ac:dyDescent="0.3">
      <c r="A155" s="292"/>
      <c r="B155" s="68" t="s">
        <v>20</v>
      </c>
      <c r="C155" s="52">
        <v>0</v>
      </c>
      <c r="D155" s="52">
        <v>0</v>
      </c>
      <c r="E155" s="52">
        <v>0</v>
      </c>
      <c r="F155" s="111">
        <f t="shared" si="27"/>
        <v>0</v>
      </c>
    </row>
    <row r="156" spans="1:6" ht="15.75" thickBot="1" x14ac:dyDescent="0.3">
      <c r="A156" s="284" t="s">
        <v>299</v>
      </c>
      <c r="B156" s="285"/>
      <c r="C156" s="103">
        <f>SUM(C143:C155)</f>
        <v>183</v>
      </c>
      <c r="D156" s="103">
        <f t="shared" ref="D156:F156" si="28">SUM(D143:D155)</f>
        <v>89</v>
      </c>
      <c r="E156" s="103">
        <f t="shared" si="28"/>
        <v>0</v>
      </c>
      <c r="F156" s="104">
        <f t="shared" si="28"/>
        <v>272</v>
      </c>
    </row>
    <row r="157" spans="1:6" x14ac:dyDescent="0.25">
      <c r="A157" s="293" t="s">
        <v>239</v>
      </c>
      <c r="B157" s="75" t="s">
        <v>304</v>
      </c>
      <c r="C157" s="89">
        <v>0</v>
      </c>
      <c r="D157" s="89">
        <v>0</v>
      </c>
      <c r="E157" s="89">
        <v>0</v>
      </c>
      <c r="F157" s="90">
        <f>SUM(C157:E157)</f>
        <v>0</v>
      </c>
    </row>
    <row r="158" spans="1:6" x14ac:dyDescent="0.25">
      <c r="A158" s="294"/>
      <c r="B158" s="51" t="s">
        <v>305</v>
      </c>
      <c r="C158" s="77">
        <v>18</v>
      </c>
      <c r="D158" s="86"/>
      <c r="E158" s="86">
        <v>0</v>
      </c>
      <c r="F158" s="80">
        <f t="shared" ref="F158:F169" si="29">SUM(C158:E158)</f>
        <v>18</v>
      </c>
    </row>
    <row r="159" spans="1:6" x14ac:dyDescent="0.25">
      <c r="A159" s="294"/>
      <c r="B159" s="51" t="s">
        <v>24</v>
      </c>
      <c r="C159" s="52">
        <v>0</v>
      </c>
      <c r="D159" s="52">
        <v>0</v>
      </c>
      <c r="E159" s="52">
        <v>0</v>
      </c>
      <c r="F159" s="80">
        <f t="shared" si="29"/>
        <v>0</v>
      </c>
    </row>
    <row r="160" spans="1:6" x14ac:dyDescent="0.25">
      <c r="A160" s="294"/>
      <c r="B160" s="51" t="s">
        <v>25</v>
      </c>
      <c r="C160" s="77">
        <v>1</v>
      </c>
      <c r="D160" s="77">
        <v>8</v>
      </c>
      <c r="E160" s="86">
        <v>0</v>
      </c>
      <c r="F160" s="80">
        <f t="shared" si="29"/>
        <v>9</v>
      </c>
    </row>
    <row r="161" spans="1:6" x14ac:dyDescent="0.25">
      <c r="A161" s="294"/>
      <c r="B161" s="51" t="s">
        <v>26</v>
      </c>
      <c r="C161" s="77">
        <v>20</v>
      </c>
      <c r="D161" s="86">
        <v>0</v>
      </c>
      <c r="E161" s="86">
        <v>0</v>
      </c>
      <c r="F161" s="80">
        <f t="shared" si="29"/>
        <v>20</v>
      </c>
    </row>
    <row r="162" spans="1:6" x14ac:dyDescent="0.25">
      <c r="A162" s="294"/>
      <c r="B162" s="51" t="s">
        <v>309</v>
      </c>
      <c r="C162" s="77">
        <v>4</v>
      </c>
      <c r="D162" s="77">
        <v>34</v>
      </c>
      <c r="E162" s="98">
        <v>0</v>
      </c>
      <c r="F162" s="80">
        <f>SUM(C162:D162)</f>
        <v>38</v>
      </c>
    </row>
    <row r="163" spans="1:6" x14ac:dyDescent="0.25">
      <c r="A163" s="294"/>
      <c r="B163" s="51" t="s">
        <v>28</v>
      </c>
      <c r="C163" s="86">
        <v>0</v>
      </c>
      <c r="D163" s="77">
        <v>54</v>
      </c>
      <c r="E163" s="86">
        <v>0</v>
      </c>
      <c r="F163" s="80">
        <f t="shared" si="29"/>
        <v>54</v>
      </c>
    </row>
    <row r="164" spans="1:6" x14ac:dyDescent="0.25">
      <c r="A164" s="294"/>
      <c r="B164" s="51" t="s">
        <v>29</v>
      </c>
      <c r="C164" s="77">
        <v>6</v>
      </c>
      <c r="D164" s="77">
        <v>2</v>
      </c>
      <c r="E164" s="98">
        <v>0</v>
      </c>
      <c r="F164" s="80">
        <f>SUM(C164:D164)</f>
        <v>8</v>
      </c>
    </row>
    <row r="165" spans="1:6" x14ac:dyDescent="0.25">
      <c r="A165" s="294"/>
      <c r="B165" s="51" t="s">
        <v>30</v>
      </c>
      <c r="C165" s="86">
        <v>0</v>
      </c>
      <c r="D165" s="77">
        <v>33</v>
      </c>
      <c r="E165" s="86">
        <v>0</v>
      </c>
      <c r="F165" s="80">
        <f t="shared" si="29"/>
        <v>33</v>
      </c>
    </row>
    <row r="166" spans="1:6" x14ac:dyDescent="0.25">
      <c r="A166" s="294"/>
      <c r="B166" s="51" t="s">
        <v>31</v>
      </c>
      <c r="C166" s="77">
        <v>3</v>
      </c>
      <c r="D166" s="77">
        <v>17</v>
      </c>
      <c r="E166" s="98">
        <v>0</v>
      </c>
      <c r="F166" s="80">
        <f>SUM(C166:E166)</f>
        <v>20</v>
      </c>
    </row>
    <row r="167" spans="1:6" x14ac:dyDescent="0.25">
      <c r="A167" s="294"/>
      <c r="B167" s="51" t="s">
        <v>32</v>
      </c>
      <c r="C167" s="77">
        <v>24</v>
      </c>
      <c r="D167" s="86">
        <v>0</v>
      </c>
      <c r="E167" s="86">
        <v>0</v>
      </c>
      <c r="F167" s="80">
        <f t="shared" si="29"/>
        <v>24</v>
      </c>
    </row>
    <row r="168" spans="1:6" x14ac:dyDescent="0.25">
      <c r="A168" s="294"/>
      <c r="B168" s="51" t="s">
        <v>310</v>
      </c>
      <c r="C168" s="77">
        <v>9</v>
      </c>
      <c r="D168" s="86">
        <v>0</v>
      </c>
      <c r="E168" s="86">
        <v>0</v>
      </c>
      <c r="F168" s="80">
        <f t="shared" si="29"/>
        <v>9</v>
      </c>
    </row>
    <row r="169" spans="1:6" ht="15.75" thickBot="1" x14ac:dyDescent="0.3">
      <c r="A169" s="295"/>
      <c r="B169" s="68" t="s">
        <v>20</v>
      </c>
      <c r="C169" s="69">
        <v>0</v>
      </c>
      <c r="D169" s="69">
        <v>0</v>
      </c>
      <c r="E169" s="112">
        <v>1</v>
      </c>
      <c r="F169" s="113">
        <f t="shared" si="29"/>
        <v>1</v>
      </c>
    </row>
    <row r="170" spans="1:6" ht="15.75" thickBot="1" x14ac:dyDescent="0.3">
      <c r="A170" s="284" t="s">
        <v>299</v>
      </c>
      <c r="B170" s="285"/>
      <c r="C170" s="103">
        <f>SUM(C157:C169)</f>
        <v>85</v>
      </c>
      <c r="D170" s="103">
        <f t="shared" ref="D170:F170" si="30">SUM(D157:D169)</f>
        <v>148</v>
      </c>
      <c r="E170" s="103">
        <f t="shared" si="30"/>
        <v>1</v>
      </c>
      <c r="F170" s="104">
        <f t="shared" si="30"/>
        <v>234</v>
      </c>
    </row>
    <row r="171" spans="1:6" x14ac:dyDescent="0.25">
      <c r="A171" s="272" t="s">
        <v>240</v>
      </c>
      <c r="B171" s="95" t="s">
        <v>304</v>
      </c>
      <c r="C171" s="114">
        <v>0</v>
      </c>
      <c r="D171" s="114">
        <v>0</v>
      </c>
      <c r="E171" s="99">
        <v>0</v>
      </c>
      <c r="F171" s="96">
        <f>SUM(C171:E171)</f>
        <v>0</v>
      </c>
    </row>
    <row r="172" spans="1:6" x14ac:dyDescent="0.25">
      <c r="A172" s="273"/>
      <c r="B172" s="51" t="s">
        <v>305</v>
      </c>
      <c r="C172" s="115">
        <v>1</v>
      </c>
      <c r="D172" s="86">
        <v>0</v>
      </c>
      <c r="E172" s="86">
        <v>0</v>
      </c>
      <c r="F172" s="90">
        <f t="shared" ref="F172:F183" si="31">SUM(C172:E172)</f>
        <v>1</v>
      </c>
    </row>
    <row r="173" spans="1:6" x14ac:dyDescent="0.25">
      <c r="A173" s="273"/>
      <c r="B173" s="51" t="s">
        <v>24</v>
      </c>
      <c r="C173" s="116">
        <v>0</v>
      </c>
      <c r="D173" s="116">
        <v>0</v>
      </c>
      <c r="E173" s="89">
        <v>0</v>
      </c>
      <c r="F173" s="90">
        <f t="shared" si="31"/>
        <v>0</v>
      </c>
    </row>
    <row r="174" spans="1:6" x14ac:dyDescent="0.25">
      <c r="A174" s="273"/>
      <c r="B174" s="51" t="s">
        <v>25</v>
      </c>
      <c r="C174" s="115">
        <v>11</v>
      </c>
      <c r="D174" s="115">
        <v>2</v>
      </c>
      <c r="E174" s="86">
        <v>0</v>
      </c>
      <c r="F174" s="90">
        <f>SUM(C174:D174)</f>
        <v>13</v>
      </c>
    </row>
    <row r="175" spans="1:6" x14ac:dyDescent="0.25">
      <c r="A175" s="273"/>
      <c r="B175" s="51" t="s">
        <v>26</v>
      </c>
      <c r="C175" s="116">
        <v>0</v>
      </c>
      <c r="D175" s="116">
        <v>0</v>
      </c>
      <c r="E175" s="89">
        <v>0</v>
      </c>
      <c r="F175" s="90">
        <f t="shared" si="31"/>
        <v>0</v>
      </c>
    </row>
    <row r="176" spans="1:6" x14ac:dyDescent="0.25">
      <c r="A176" s="273"/>
      <c r="B176" s="51" t="s">
        <v>309</v>
      </c>
      <c r="C176" s="115">
        <v>4</v>
      </c>
      <c r="D176" s="115">
        <v>7</v>
      </c>
      <c r="E176" s="117">
        <v>0</v>
      </c>
      <c r="F176" s="90">
        <f>SUM(C176:D176)</f>
        <v>11</v>
      </c>
    </row>
    <row r="177" spans="1:6" x14ac:dyDescent="0.25">
      <c r="A177" s="273"/>
      <c r="B177" s="51" t="s">
        <v>28</v>
      </c>
      <c r="C177" s="86"/>
      <c r="D177" s="115">
        <v>12</v>
      </c>
      <c r="E177" s="86">
        <v>0</v>
      </c>
      <c r="F177" s="90">
        <f t="shared" si="31"/>
        <v>12</v>
      </c>
    </row>
    <row r="178" spans="1:6" x14ac:dyDescent="0.25">
      <c r="A178" s="273"/>
      <c r="B178" s="51" t="s">
        <v>29</v>
      </c>
      <c r="C178" s="116">
        <v>0</v>
      </c>
      <c r="D178" s="116">
        <v>0</v>
      </c>
      <c r="E178" s="89">
        <v>0</v>
      </c>
      <c r="F178" s="90">
        <f t="shared" si="31"/>
        <v>0</v>
      </c>
    </row>
    <row r="179" spans="1:6" x14ac:dyDescent="0.25">
      <c r="A179" s="273"/>
      <c r="B179" s="51" t="s">
        <v>30</v>
      </c>
      <c r="C179" s="116">
        <v>0</v>
      </c>
      <c r="D179" s="116">
        <v>0</v>
      </c>
      <c r="E179" s="89">
        <v>0</v>
      </c>
      <c r="F179" s="90">
        <f t="shared" si="31"/>
        <v>0</v>
      </c>
    </row>
    <row r="180" spans="1:6" x14ac:dyDescent="0.25">
      <c r="A180" s="273"/>
      <c r="B180" s="51" t="s">
        <v>31</v>
      </c>
      <c r="C180" s="116">
        <v>0</v>
      </c>
      <c r="D180" s="116">
        <v>0</v>
      </c>
      <c r="E180" s="89">
        <v>0</v>
      </c>
      <c r="F180" s="90">
        <f t="shared" si="31"/>
        <v>0</v>
      </c>
    </row>
    <row r="181" spans="1:6" x14ac:dyDescent="0.25">
      <c r="A181" s="273"/>
      <c r="B181" s="51" t="s">
        <v>32</v>
      </c>
      <c r="C181" s="115">
        <v>13</v>
      </c>
      <c r="D181" s="86">
        <v>0</v>
      </c>
      <c r="E181" s="86">
        <v>0</v>
      </c>
      <c r="F181" s="90">
        <f t="shared" si="31"/>
        <v>13</v>
      </c>
    </row>
    <row r="182" spans="1:6" x14ac:dyDescent="0.25">
      <c r="A182" s="273"/>
      <c r="B182" s="51" t="s">
        <v>310</v>
      </c>
      <c r="C182" s="115">
        <v>4</v>
      </c>
      <c r="D182" s="86">
        <v>0</v>
      </c>
      <c r="E182" s="86">
        <v>0</v>
      </c>
      <c r="F182" s="90">
        <f t="shared" si="31"/>
        <v>4</v>
      </c>
    </row>
    <row r="183" spans="1:6" ht="15.75" thickBot="1" x14ac:dyDescent="0.3">
      <c r="A183" s="273"/>
      <c r="B183" s="68" t="s">
        <v>20</v>
      </c>
      <c r="C183" s="118">
        <v>0</v>
      </c>
      <c r="D183" s="118">
        <v>0</v>
      </c>
      <c r="E183" s="61">
        <v>0</v>
      </c>
      <c r="F183" s="119">
        <f t="shared" si="31"/>
        <v>0</v>
      </c>
    </row>
    <row r="184" spans="1:6" ht="15.75" thickBot="1" x14ac:dyDescent="0.3">
      <c r="A184" s="255" t="s">
        <v>299</v>
      </c>
      <c r="B184" s="256"/>
      <c r="C184" s="120">
        <f>SUM(C171:C183)</f>
        <v>33</v>
      </c>
      <c r="D184" s="120">
        <f t="shared" ref="D184:F184" si="32">SUM(D171:D183)</f>
        <v>21</v>
      </c>
      <c r="E184" s="120">
        <f t="shared" si="32"/>
        <v>0</v>
      </c>
      <c r="F184" s="121">
        <f t="shared" si="32"/>
        <v>54</v>
      </c>
    </row>
    <row r="185" spans="1:6" x14ac:dyDescent="0.25">
      <c r="A185" s="272" t="s">
        <v>241</v>
      </c>
      <c r="B185" s="95" t="s">
        <v>304</v>
      </c>
      <c r="C185" s="114">
        <v>0</v>
      </c>
      <c r="D185" s="114">
        <v>0</v>
      </c>
      <c r="E185" s="99">
        <v>0</v>
      </c>
      <c r="F185" s="122">
        <f>SUM(C185:E185)</f>
        <v>0</v>
      </c>
    </row>
    <row r="186" spans="1:6" x14ac:dyDescent="0.25">
      <c r="A186" s="273"/>
      <c r="B186" s="51" t="s">
        <v>305</v>
      </c>
      <c r="C186" s="23">
        <v>9</v>
      </c>
      <c r="D186" s="123" t="s">
        <v>313</v>
      </c>
      <c r="E186" s="123">
        <v>0</v>
      </c>
      <c r="F186" s="124">
        <f t="shared" ref="F186:F197" si="33">SUM(C186:E186)</f>
        <v>9</v>
      </c>
    </row>
    <row r="187" spans="1:6" x14ac:dyDescent="0.25">
      <c r="A187" s="273"/>
      <c r="B187" s="51" t="s">
        <v>24</v>
      </c>
      <c r="C187" s="123">
        <v>0</v>
      </c>
      <c r="D187" s="23">
        <v>13</v>
      </c>
      <c r="E187" s="123">
        <v>0</v>
      </c>
      <c r="F187" s="124">
        <f t="shared" si="33"/>
        <v>13</v>
      </c>
    </row>
    <row r="188" spans="1:6" x14ac:dyDescent="0.25">
      <c r="A188" s="273"/>
      <c r="B188" s="51" t="s">
        <v>25</v>
      </c>
      <c r="C188" s="23">
        <v>1</v>
      </c>
      <c r="D188" s="23">
        <v>12</v>
      </c>
      <c r="E188" s="125">
        <v>0</v>
      </c>
      <c r="F188" s="124">
        <f t="shared" si="33"/>
        <v>13</v>
      </c>
    </row>
    <row r="189" spans="1:6" x14ac:dyDescent="0.25">
      <c r="A189" s="273"/>
      <c r="B189" s="51" t="s">
        <v>26</v>
      </c>
      <c r="C189" s="123">
        <v>0</v>
      </c>
      <c r="D189" s="123">
        <v>0</v>
      </c>
      <c r="E189" s="123">
        <v>0</v>
      </c>
      <c r="F189" s="124">
        <f t="shared" si="33"/>
        <v>0</v>
      </c>
    </row>
    <row r="190" spans="1:6" x14ac:dyDescent="0.25">
      <c r="A190" s="273"/>
      <c r="B190" s="51" t="s">
        <v>309</v>
      </c>
      <c r="C190" s="23">
        <v>19</v>
      </c>
      <c r="D190" s="23">
        <v>21</v>
      </c>
      <c r="E190" s="123">
        <v>0</v>
      </c>
      <c r="F190" s="124">
        <f t="shared" si="33"/>
        <v>40</v>
      </c>
    </row>
    <row r="191" spans="1:6" x14ac:dyDescent="0.25">
      <c r="A191" s="273"/>
      <c r="B191" s="51" t="s">
        <v>28</v>
      </c>
      <c r="C191" s="123">
        <v>0</v>
      </c>
      <c r="D191" s="23">
        <v>41</v>
      </c>
      <c r="E191" s="123">
        <v>0</v>
      </c>
      <c r="F191" s="124">
        <f t="shared" si="33"/>
        <v>41</v>
      </c>
    </row>
    <row r="192" spans="1:6" x14ac:dyDescent="0.25">
      <c r="A192" s="273"/>
      <c r="B192" s="51" t="s">
        <v>29</v>
      </c>
      <c r="C192" s="116">
        <v>0</v>
      </c>
      <c r="D192" s="116">
        <v>0</v>
      </c>
      <c r="E192" s="89">
        <v>0</v>
      </c>
      <c r="F192" s="124">
        <f t="shared" si="33"/>
        <v>0</v>
      </c>
    </row>
    <row r="193" spans="1:6" x14ac:dyDescent="0.25">
      <c r="A193" s="273"/>
      <c r="B193" s="51" t="s">
        <v>30</v>
      </c>
      <c r="C193" s="116">
        <v>0</v>
      </c>
      <c r="D193" s="116">
        <v>0</v>
      </c>
      <c r="E193" s="89">
        <v>0</v>
      </c>
      <c r="F193" s="124">
        <f t="shared" si="33"/>
        <v>0</v>
      </c>
    </row>
    <row r="194" spans="1:6" x14ac:dyDescent="0.25">
      <c r="A194" s="273"/>
      <c r="B194" s="51" t="s">
        <v>31</v>
      </c>
      <c r="C194" s="23">
        <v>2</v>
      </c>
      <c r="D194" s="23">
        <v>5</v>
      </c>
      <c r="E194" s="126">
        <v>0</v>
      </c>
      <c r="F194" s="124">
        <f t="shared" si="33"/>
        <v>7</v>
      </c>
    </row>
    <row r="195" spans="1:6" x14ac:dyDescent="0.25">
      <c r="A195" s="273"/>
      <c r="B195" s="51" t="s">
        <v>32</v>
      </c>
      <c r="C195" s="23">
        <v>20</v>
      </c>
      <c r="D195" s="23">
        <v>1</v>
      </c>
      <c r="E195" s="123">
        <v>0</v>
      </c>
      <c r="F195" s="124">
        <f t="shared" si="33"/>
        <v>21</v>
      </c>
    </row>
    <row r="196" spans="1:6" x14ac:dyDescent="0.25">
      <c r="A196" s="273"/>
      <c r="B196" s="51" t="s">
        <v>310</v>
      </c>
      <c r="C196" s="23">
        <v>9</v>
      </c>
      <c r="D196" s="123">
        <v>0</v>
      </c>
      <c r="E196" s="123">
        <v>0</v>
      </c>
      <c r="F196" s="124">
        <f t="shared" si="33"/>
        <v>9</v>
      </c>
    </row>
    <row r="197" spans="1:6" ht="15.75" thickBot="1" x14ac:dyDescent="0.3">
      <c r="A197" s="278"/>
      <c r="B197" s="91" t="s">
        <v>20</v>
      </c>
      <c r="C197" s="127">
        <v>0</v>
      </c>
      <c r="D197" s="127">
        <v>0</v>
      </c>
      <c r="E197" s="128">
        <v>0</v>
      </c>
      <c r="F197" s="129">
        <f t="shared" si="33"/>
        <v>0</v>
      </c>
    </row>
    <row r="198" spans="1:6" ht="15.75" thickBot="1" x14ac:dyDescent="0.3">
      <c r="A198" s="266" t="s">
        <v>299</v>
      </c>
      <c r="B198" s="267"/>
      <c r="C198" s="130">
        <f>SUM(C185:C197)</f>
        <v>60</v>
      </c>
      <c r="D198" s="130">
        <f t="shared" ref="D198:F198" si="34">SUM(D185:D197)</f>
        <v>93</v>
      </c>
      <c r="E198" s="130">
        <f t="shared" si="34"/>
        <v>0</v>
      </c>
      <c r="F198" s="131">
        <f t="shared" si="34"/>
        <v>153</v>
      </c>
    </row>
    <row r="199" spans="1:6" x14ac:dyDescent="0.25">
      <c r="A199" s="272" t="s">
        <v>242</v>
      </c>
      <c r="B199" s="95" t="s">
        <v>304</v>
      </c>
      <c r="C199" s="48">
        <v>2</v>
      </c>
      <c r="D199" s="132">
        <v>0</v>
      </c>
      <c r="E199" s="132">
        <v>0</v>
      </c>
      <c r="F199" s="96">
        <f>SUM(C199:E199)</f>
        <v>2</v>
      </c>
    </row>
    <row r="200" spans="1:6" x14ac:dyDescent="0.25">
      <c r="A200" s="273"/>
      <c r="B200" s="51" t="s">
        <v>305</v>
      </c>
      <c r="C200" s="52">
        <v>6</v>
      </c>
      <c r="D200" s="86">
        <v>0</v>
      </c>
      <c r="E200" s="86">
        <v>0</v>
      </c>
      <c r="F200" s="80">
        <f t="shared" ref="F200:F211" si="35">SUM(C200:E200)</f>
        <v>6</v>
      </c>
    </row>
    <row r="201" spans="1:6" x14ac:dyDescent="0.25">
      <c r="A201" s="273"/>
      <c r="B201" s="51" t="s">
        <v>24</v>
      </c>
      <c r="C201" s="52">
        <v>5</v>
      </c>
      <c r="D201" s="52">
        <v>14</v>
      </c>
      <c r="E201" s="98">
        <v>0</v>
      </c>
      <c r="F201" s="80">
        <f>SUM(C201:D201)</f>
        <v>19</v>
      </c>
    </row>
    <row r="202" spans="1:6" x14ac:dyDescent="0.25">
      <c r="A202" s="273"/>
      <c r="B202" s="51" t="s">
        <v>25</v>
      </c>
      <c r="C202" s="52">
        <v>5</v>
      </c>
      <c r="D202" s="86">
        <v>0</v>
      </c>
      <c r="E202" s="86">
        <v>0</v>
      </c>
      <c r="F202" s="80">
        <f t="shared" si="35"/>
        <v>5</v>
      </c>
    </row>
    <row r="203" spans="1:6" x14ac:dyDescent="0.25">
      <c r="A203" s="273"/>
      <c r="B203" s="51" t="s">
        <v>26</v>
      </c>
      <c r="C203" s="52">
        <v>14</v>
      </c>
      <c r="D203" s="86">
        <v>0</v>
      </c>
      <c r="E203" s="86">
        <v>0</v>
      </c>
      <c r="F203" s="80">
        <f t="shared" si="35"/>
        <v>14</v>
      </c>
    </row>
    <row r="204" spans="1:6" x14ac:dyDescent="0.25">
      <c r="A204" s="273"/>
      <c r="B204" s="51" t="s">
        <v>309</v>
      </c>
      <c r="C204" s="52">
        <v>8</v>
      </c>
      <c r="D204" s="52">
        <v>2</v>
      </c>
      <c r="E204" s="86">
        <v>0</v>
      </c>
      <c r="F204" s="80">
        <f t="shared" si="35"/>
        <v>10</v>
      </c>
    </row>
    <row r="205" spans="1:6" x14ac:dyDescent="0.25">
      <c r="A205" s="273"/>
      <c r="B205" s="51" t="s">
        <v>28</v>
      </c>
      <c r="C205" s="52">
        <v>11</v>
      </c>
      <c r="D205" s="52">
        <v>26</v>
      </c>
      <c r="E205" s="86">
        <v>0</v>
      </c>
      <c r="F205" s="80">
        <f>SUM(C205:D205)</f>
        <v>37</v>
      </c>
    </row>
    <row r="206" spans="1:6" x14ac:dyDescent="0.25">
      <c r="A206" s="273"/>
      <c r="B206" s="51" t="s">
        <v>29</v>
      </c>
      <c r="C206" s="52">
        <v>2</v>
      </c>
      <c r="D206" s="52">
        <v>4</v>
      </c>
      <c r="E206" s="86">
        <v>0</v>
      </c>
      <c r="F206" s="80">
        <f>SUM(C206:D206)</f>
        <v>6</v>
      </c>
    </row>
    <row r="207" spans="1:6" x14ac:dyDescent="0.25">
      <c r="A207" s="273"/>
      <c r="B207" s="51" t="s">
        <v>30</v>
      </c>
      <c r="C207" s="52">
        <v>7</v>
      </c>
      <c r="D207" s="52">
        <v>2</v>
      </c>
      <c r="E207" s="86">
        <v>0</v>
      </c>
      <c r="F207" s="80">
        <f>SUM(C207:D207)</f>
        <v>9</v>
      </c>
    </row>
    <row r="208" spans="1:6" x14ac:dyDescent="0.25">
      <c r="A208" s="273"/>
      <c r="B208" s="51" t="s">
        <v>31</v>
      </c>
      <c r="C208" s="86">
        <v>0</v>
      </c>
      <c r="D208" s="52">
        <v>17</v>
      </c>
      <c r="E208" s="86">
        <v>0</v>
      </c>
      <c r="F208" s="80">
        <f t="shared" si="35"/>
        <v>17</v>
      </c>
    </row>
    <row r="209" spans="1:6" x14ac:dyDescent="0.25">
      <c r="A209" s="273"/>
      <c r="B209" s="51" t="s">
        <v>32</v>
      </c>
      <c r="C209" s="52">
        <v>15</v>
      </c>
      <c r="D209" s="52">
        <v>16</v>
      </c>
      <c r="E209" s="98">
        <v>0</v>
      </c>
      <c r="F209" s="80">
        <f>SUM(C209:D209)</f>
        <v>31</v>
      </c>
    </row>
    <row r="210" spans="1:6" x14ac:dyDescent="0.25">
      <c r="A210" s="273"/>
      <c r="B210" s="51" t="s">
        <v>310</v>
      </c>
      <c r="C210" s="52">
        <v>1</v>
      </c>
      <c r="D210" s="86">
        <v>0</v>
      </c>
      <c r="E210" s="86">
        <v>0</v>
      </c>
      <c r="F210" s="80">
        <f t="shared" si="35"/>
        <v>1</v>
      </c>
    </row>
    <row r="211" spans="1:6" ht="15.75" thickBot="1" x14ac:dyDescent="0.3">
      <c r="A211" s="273"/>
      <c r="B211" s="68" t="s">
        <v>20</v>
      </c>
      <c r="C211" s="69">
        <v>0</v>
      </c>
      <c r="D211" s="69">
        <v>0</v>
      </c>
      <c r="E211" s="83">
        <v>1</v>
      </c>
      <c r="F211" s="113">
        <f t="shared" si="35"/>
        <v>1</v>
      </c>
    </row>
    <row r="212" spans="1:6" ht="15.75" thickBot="1" x14ac:dyDescent="0.3">
      <c r="A212" s="266" t="s">
        <v>299</v>
      </c>
      <c r="B212" s="267"/>
      <c r="C212" s="130">
        <f>SUM(C199:C211)</f>
        <v>76</v>
      </c>
      <c r="D212" s="130">
        <f t="shared" ref="D212:F212" si="36">SUM(D199:D211)</f>
        <v>81</v>
      </c>
      <c r="E212" s="130">
        <f t="shared" si="36"/>
        <v>1</v>
      </c>
      <c r="F212" s="131">
        <f t="shared" si="36"/>
        <v>158</v>
      </c>
    </row>
    <row r="213" spans="1:6" x14ac:dyDescent="0.25">
      <c r="A213" s="281" t="s">
        <v>243</v>
      </c>
      <c r="B213" s="75" t="s">
        <v>304</v>
      </c>
      <c r="C213" s="133">
        <v>4</v>
      </c>
      <c r="D213" s="134">
        <v>0</v>
      </c>
      <c r="E213" s="135">
        <v>0</v>
      </c>
      <c r="F213" s="136">
        <f>SUM(C213:E213)</f>
        <v>4</v>
      </c>
    </row>
    <row r="214" spans="1:6" x14ac:dyDescent="0.25">
      <c r="A214" s="282"/>
      <c r="B214" s="51" t="s">
        <v>305</v>
      </c>
      <c r="C214" s="123">
        <v>0</v>
      </c>
      <c r="D214" s="23">
        <v>0</v>
      </c>
      <c r="E214" s="123">
        <v>0</v>
      </c>
      <c r="F214" s="124">
        <f t="shared" ref="F214:F225" si="37">SUM(C214:E214)</f>
        <v>0</v>
      </c>
    </row>
    <row r="215" spans="1:6" x14ac:dyDescent="0.25">
      <c r="A215" s="282"/>
      <c r="B215" s="51" t="s">
        <v>24</v>
      </c>
      <c r="C215" s="23">
        <v>0</v>
      </c>
      <c r="D215" s="23">
        <v>7</v>
      </c>
      <c r="E215" s="123">
        <v>0</v>
      </c>
      <c r="F215" s="124">
        <f t="shared" si="37"/>
        <v>7</v>
      </c>
    </row>
    <row r="216" spans="1:6" x14ac:dyDescent="0.25">
      <c r="A216" s="282"/>
      <c r="B216" s="51" t="s">
        <v>25</v>
      </c>
      <c r="C216" s="123">
        <v>0</v>
      </c>
      <c r="D216" s="23">
        <v>0</v>
      </c>
      <c r="E216" s="123">
        <v>0</v>
      </c>
      <c r="F216" s="124">
        <f t="shared" si="37"/>
        <v>0</v>
      </c>
    </row>
    <row r="217" spans="1:6" x14ac:dyDescent="0.25">
      <c r="A217" s="282"/>
      <c r="B217" s="51" t="s">
        <v>26</v>
      </c>
      <c r="C217" s="23">
        <v>20</v>
      </c>
      <c r="D217" s="23">
        <v>0</v>
      </c>
      <c r="E217" s="123">
        <v>0</v>
      </c>
      <c r="F217" s="124">
        <f t="shared" si="37"/>
        <v>20</v>
      </c>
    </row>
    <row r="218" spans="1:6" x14ac:dyDescent="0.25">
      <c r="A218" s="282"/>
      <c r="B218" s="51" t="s">
        <v>309</v>
      </c>
      <c r="C218" s="23">
        <v>1</v>
      </c>
      <c r="D218" s="123">
        <v>0</v>
      </c>
      <c r="E218" s="123">
        <v>0</v>
      </c>
      <c r="F218" s="124">
        <f t="shared" si="37"/>
        <v>1</v>
      </c>
    </row>
    <row r="219" spans="1:6" x14ac:dyDescent="0.25">
      <c r="A219" s="282"/>
      <c r="B219" s="51" t="s">
        <v>28</v>
      </c>
      <c r="C219" s="23">
        <v>4</v>
      </c>
      <c r="D219" s="23">
        <v>6</v>
      </c>
      <c r="E219" s="126">
        <v>0</v>
      </c>
      <c r="F219" s="124">
        <f>SUM(C219:D219)</f>
        <v>10</v>
      </c>
    </row>
    <row r="220" spans="1:6" x14ac:dyDescent="0.25">
      <c r="A220" s="282"/>
      <c r="B220" s="51" t="s">
        <v>29</v>
      </c>
      <c r="C220" s="123">
        <v>0</v>
      </c>
      <c r="D220" s="23">
        <v>0</v>
      </c>
      <c r="E220" s="123">
        <v>0</v>
      </c>
      <c r="F220" s="124">
        <f t="shared" si="37"/>
        <v>0</v>
      </c>
    </row>
    <row r="221" spans="1:6" x14ac:dyDescent="0.25">
      <c r="A221" s="282"/>
      <c r="B221" s="51" t="s">
        <v>30</v>
      </c>
      <c r="C221" s="123">
        <v>0</v>
      </c>
      <c r="D221" s="23">
        <v>0</v>
      </c>
      <c r="E221" s="123">
        <v>0</v>
      </c>
      <c r="F221" s="124">
        <f t="shared" si="37"/>
        <v>0</v>
      </c>
    </row>
    <row r="222" spans="1:6" x14ac:dyDescent="0.25">
      <c r="A222" s="282"/>
      <c r="B222" s="51" t="s">
        <v>31</v>
      </c>
      <c r="C222" s="23">
        <v>7</v>
      </c>
      <c r="D222" s="23">
        <v>6</v>
      </c>
      <c r="E222" s="126">
        <v>0</v>
      </c>
      <c r="F222" s="124">
        <f>SUM(C222:D222)</f>
        <v>13</v>
      </c>
    </row>
    <row r="223" spans="1:6" x14ac:dyDescent="0.25">
      <c r="A223" s="282"/>
      <c r="B223" s="51" t="s">
        <v>32</v>
      </c>
      <c r="C223" s="123">
        <v>0</v>
      </c>
      <c r="D223" s="23">
        <v>0</v>
      </c>
      <c r="E223" s="123">
        <v>0</v>
      </c>
      <c r="F223" s="124">
        <f t="shared" si="37"/>
        <v>0</v>
      </c>
    </row>
    <row r="224" spans="1:6" x14ac:dyDescent="0.25">
      <c r="A224" s="282"/>
      <c r="B224" s="51" t="s">
        <v>310</v>
      </c>
      <c r="C224" s="123">
        <v>0</v>
      </c>
      <c r="D224" s="23">
        <v>0</v>
      </c>
      <c r="E224" s="123">
        <v>0</v>
      </c>
      <c r="F224" s="124">
        <f t="shared" si="37"/>
        <v>0</v>
      </c>
    </row>
    <row r="225" spans="1:6" ht="15.75" thickBot="1" x14ac:dyDescent="0.3">
      <c r="A225" s="283"/>
      <c r="B225" s="68" t="s">
        <v>20</v>
      </c>
      <c r="C225" s="137">
        <v>0</v>
      </c>
      <c r="D225" s="138">
        <v>0</v>
      </c>
      <c r="E225" s="137">
        <v>0</v>
      </c>
      <c r="F225" s="139">
        <f t="shared" si="37"/>
        <v>0</v>
      </c>
    </row>
    <row r="226" spans="1:6" ht="15.75" thickBot="1" x14ac:dyDescent="0.3">
      <c r="A226" s="266" t="s">
        <v>299</v>
      </c>
      <c r="B226" s="267"/>
      <c r="C226" s="130">
        <f>SUM(C213:C225)</f>
        <v>36</v>
      </c>
      <c r="D226" s="130">
        <f t="shared" ref="D226:F226" si="38">SUM(D213:D225)</f>
        <v>19</v>
      </c>
      <c r="E226" s="131">
        <f t="shared" si="38"/>
        <v>0</v>
      </c>
      <c r="F226" s="140">
        <f t="shared" si="38"/>
        <v>55</v>
      </c>
    </row>
    <row r="227" spans="1:6" x14ac:dyDescent="0.25">
      <c r="A227" s="251" t="s">
        <v>244</v>
      </c>
      <c r="B227" s="75" t="s">
        <v>304</v>
      </c>
      <c r="C227" s="98">
        <v>0</v>
      </c>
      <c r="D227" s="141">
        <v>0</v>
      </c>
      <c r="E227" s="98">
        <v>0</v>
      </c>
      <c r="F227" s="122">
        <f>SUM(C227:E227)</f>
        <v>0</v>
      </c>
    </row>
    <row r="228" spans="1:6" x14ac:dyDescent="0.25">
      <c r="A228" s="251"/>
      <c r="B228" s="51" t="s">
        <v>305</v>
      </c>
      <c r="C228" s="52">
        <v>7</v>
      </c>
      <c r="D228" s="86"/>
      <c r="E228" s="86">
        <v>0</v>
      </c>
      <c r="F228" s="124">
        <f t="shared" ref="F228:F239" si="39">SUM(C228:E228)</f>
        <v>7</v>
      </c>
    </row>
    <row r="229" spans="1:6" x14ac:dyDescent="0.25">
      <c r="A229" s="251"/>
      <c r="B229" s="51" t="s">
        <v>24</v>
      </c>
      <c r="C229" s="52">
        <v>33</v>
      </c>
      <c r="D229" s="52">
        <v>10</v>
      </c>
      <c r="E229" s="98">
        <v>0</v>
      </c>
      <c r="F229" s="124">
        <f>SUM(C229:D229)</f>
        <v>43</v>
      </c>
    </row>
    <row r="230" spans="1:6" x14ac:dyDescent="0.25">
      <c r="A230" s="251"/>
      <c r="B230" s="51" t="s">
        <v>25</v>
      </c>
      <c r="C230" s="86">
        <v>0</v>
      </c>
      <c r="D230" s="52">
        <v>0</v>
      </c>
      <c r="E230" s="86">
        <v>0</v>
      </c>
      <c r="F230" s="124">
        <f t="shared" si="39"/>
        <v>0</v>
      </c>
    </row>
    <row r="231" spans="1:6" x14ac:dyDescent="0.25">
      <c r="A231" s="251"/>
      <c r="B231" s="51" t="s">
        <v>26</v>
      </c>
      <c r="C231" s="52">
        <v>2</v>
      </c>
      <c r="D231" s="86">
        <v>0</v>
      </c>
      <c r="E231" s="86">
        <v>0</v>
      </c>
      <c r="F231" s="124">
        <f t="shared" si="39"/>
        <v>2</v>
      </c>
    </row>
    <row r="232" spans="1:6" x14ac:dyDescent="0.25">
      <c r="A232" s="251"/>
      <c r="B232" s="51" t="s">
        <v>309</v>
      </c>
      <c r="C232" s="69">
        <v>0</v>
      </c>
      <c r="D232" s="112">
        <v>0</v>
      </c>
      <c r="E232" s="69">
        <v>0</v>
      </c>
      <c r="F232" s="124">
        <f t="shared" si="39"/>
        <v>0</v>
      </c>
    </row>
    <row r="233" spans="1:6" x14ac:dyDescent="0.25">
      <c r="A233" s="251"/>
      <c r="B233" s="51" t="s">
        <v>28</v>
      </c>
      <c r="C233" s="52">
        <v>2</v>
      </c>
      <c r="D233" s="86">
        <v>0</v>
      </c>
      <c r="E233" s="86">
        <v>0</v>
      </c>
      <c r="F233" s="124">
        <f t="shared" si="39"/>
        <v>2</v>
      </c>
    </row>
    <row r="234" spans="1:6" x14ac:dyDescent="0.25">
      <c r="A234" s="251"/>
      <c r="B234" s="51" t="s">
        <v>29</v>
      </c>
      <c r="C234" s="52">
        <v>4</v>
      </c>
      <c r="D234" s="52">
        <v>20</v>
      </c>
      <c r="E234" s="52">
        <v>0</v>
      </c>
      <c r="F234" s="124">
        <f t="shared" si="39"/>
        <v>24</v>
      </c>
    </row>
    <row r="235" spans="1:6" x14ac:dyDescent="0.25">
      <c r="A235" s="251"/>
      <c r="B235" s="51" t="s">
        <v>30</v>
      </c>
      <c r="C235" s="123">
        <v>0</v>
      </c>
      <c r="D235" s="52">
        <v>6</v>
      </c>
      <c r="E235" s="123">
        <v>0</v>
      </c>
      <c r="F235" s="124">
        <f t="shared" si="39"/>
        <v>6</v>
      </c>
    </row>
    <row r="236" spans="1:6" x14ac:dyDescent="0.25">
      <c r="A236" s="251"/>
      <c r="B236" s="51" t="s">
        <v>31</v>
      </c>
      <c r="C236" s="137">
        <v>0</v>
      </c>
      <c r="D236" s="138">
        <v>0</v>
      </c>
      <c r="E236" s="137">
        <v>0</v>
      </c>
      <c r="F236" s="124">
        <f t="shared" si="39"/>
        <v>0</v>
      </c>
    </row>
    <row r="237" spans="1:6" x14ac:dyDescent="0.25">
      <c r="A237" s="251"/>
      <c r="B237" s="51" t="s">
        <v>32</v>
      </c>
      <c r="C237" s="137">
        <v>0</v>
      </c>
      <c r="D237" s="138">
        <v>0</v>
      </c>
      <c r="E237" s="137">
        <v>0</v>
      </c>
      <c r="F237" s="124">
        <f t="shared" si="39"/>
        <v>0</v>
      </c>
    </row>
    <row r="238" spans="1:6" x14ac:dyDescent="0.25">
      <c r="A238" s="251"/>
      <c r="B238" s="51" t="s">
        <v>310</v>
      </c>
      <c r="C238" s="137">
        <v>0</v>
      </c>
      <c r="D238" s="138">
        <v>0</v>
      </c>
      <c r="E238" s="137">
        <v>0</v>
      </c>
      <c r="F238" s="124">
        <f t="shared" si="39"/>
        <v>0</v>
      </c>
    </row>
    <row r="239" spans="1:6" ht="15.75" thickBot="1" x14ac:dyDescent="0.3">
      <c r="A239" s="251"/>
      <c r="B239" s="68" t="s">
        <v>20</v>
      </c>
      <c r="C239" s="137">
        <v>0</v>
      </c>
      <c r="D239" s="138">
        <v>0</v>
      </c>
      <c r="E239" s="137">
        <v>0</v>
      </c>
      <c r="F239" s="139">
        <f t="shared" si="39"/>
        <v>0</v>
      </c>
    </row>
    <row r="240" spans="1:6" ht="15.75" thickBot="1" x14ac:dyDescent="0.3">
      <c r="A240" s="255" t="s">
        <v>299</v>
      </c>
      <c r="B240" s="256"/>
      <c r="C240" s="120">
        <f>SUM(C227:C239)</f>
        <v>48</v>
      </c>
      <c r="D240" s="120">
        <f t="shared" ref="D240:F240" si="40">SUM(D227:D239)</f>
        <v>36</v>
      </c>
      <c r="E240" s="120">
        <f t="shared" si="40"/>
        <v>0</v>
      </c>
      <c r="F240" s="121">
        <f t="shared" si="40"/>
        <v>84</v>
      </c>
    </row>
    <row r="241" spans="1:6" x14ac:dyDescent="0.25">
      <c r="A241" s="257" t="s">
        <v>245</v>
      </c>
      <c r="B241" s="95" t="s">
        <v>304</v>
      </c>
      <c r="C241" s="142">
        <v>2</v>
      </c>
      <c r="D241" s="143">
        <v>0</v>
      </c>
      <c r="E241" s="143">
        <v>0</v>
      </c>
      <c r="F241" s="122">
        <f>SUM(C241:E241)</f>
        <v>2</v>
      </c>
    </row>
    <row r="242" spans="1:6" x14ac:dyDescent="0.25">
      <c r="A242" s="258"/>
      <c r="B242" s="51" t="s">
        <v>305</v>
      </c>
      <c r="C242" s="23">
        <v>18</v>
      </c>
      <c r="D242" s="23">
        <v>5</v>
      </c>
      <c r="E242" s="144">
        <v>0</v>
      </c>
      <c r="F242" s="124">
        <f>SUM(C242:D242)</f>
        <v>23</v>
      </c>
    </row>
    <row r="243" spans="1:6" x14ac:dyDescent="0.25">
      <c r="A243" s="258"/>
      <c r="B243" s="51" t="s">
        <v>24</v>
      </c>
      <c r="C243" s="23">
        <v>24</v>
      </c>
      <c r="D243" s="23">
        <v>0</v>
      </c>
      <c r="E243" s="123">
        <v>0</v>
      </c>
      <c r="F243" s="124">
        <f t="shared" ref="F243:F253" si="41">SUM(C243:E243)</f>
        <v>24</v>
      </c>
    </row>
    <row r="244" spans="1:6" x14ac:dyDescent="0.25">
      <c r="A244" s="258"/>
      <c r="B244" s="51" t="s">
        <v>25</v>
      </c>
      <c r="C244" s="123">
        <v>0</v>
      </c>
      <c r="D244" s="23">
        <v>0</v>
      </c>
      <c r="E244" s="123">
        <v>0</v>
      </c>
      <c r="F244" s="124">
        <f t="shared" si="41"/>
        <v>0</v>
      </c>
    </row>
    <row r="245" spans="1:6" x14ac:dyDescent="0.25">
      <c r="A245" s="258"/>
      <c r="B245" s="51" t="s">
        <v>26</v>
      </c>
      <c r="C245" s="123">
        <v>0</v>
      </c>
      <c r="D245" s="23">
        <v>0</v>
      </c>
      <c r="E245" s="123">
        <v>0</v>
      </c>
      <c r="F245" s="124">
        <f t="shared" si="41"/>
        <v>0</v>
      </c>
    </row>
    <row r="246" spans="1:6" x14ac:dyDescent="0.25">
      <c r="A246" s="258"/>
      <c r="B246" s="51" t="s">
        <v>309</v>
      </c>
      <c r="C246" s="23">
        <v>2</v>
      </c>
      <c r="D246" s="23">
        <v>1</v>
      </c>
      <c r="E246" s="16">
        <v>0</v>
      </c>
      <c r="F246" s="124">
        <f>SUM(C246:D246)</f>
        <v>3</v>
      </c>
    </row>
    <row r="247" spans="1:6" x14ac:dyDescent="0.25">
      <c r="A247" s="258"/>
      <c r="B247" s="51" t="s">
        <v>28</v>
      </c>
      <c r="C247" s="123">
        <v>0</v>
      </c>
      <c r="D247" s="23">
        <v>0</v>
      </c>
      <c r="E247" s="123">
        <v>0</v>
      </c>
      <c r="F247" s="124">
        <f t="shared" si="41"/>
        <v>0</v>
      </c>
    </row>
    <row r="248" spans="1:6" x14ac:dyDescent="0.25">
      <c r="A248" s="258"/>
      <c r="B248" s="51" t="s">
        <v>29</v>
      </c>
      <c r="C248" s="123">
        <v>0</v>
      </c>
      <c r="D248" s="123">
        <v>0</v>
      </c>
      <c r="E248" s="23">
        <v>3</v>
      </c>
      <c r="F248" s="124">
        <f t="shared" si="41"/>
        <v>3</v>
      </c>
    </row>
    <row r="249" spans="1:6" x14ac:dyDescent="0.25">
      <c r="A249" s="258"/>
      <c r="B249" s="51" t="s">
        <v>30</v>
      </c>
      <c r="C249" s="23">
        <v>5</v>
      </c>
      <c r="D249" s="123">
        <v>0</v>
      </c>
      <c r="E249" s="123">
        <v>0</v>
      </c>
      <c r="F249" s="124">
        <f t="shared" si="41"/>
        <v>5</v>
      </c>
    </row>
    <row r="250" spans="1:6" x14ac:dyDescent="0.25">
      <c r="A250" s="258"/>
      <c r="B250" s="51" t="s">
        <v>31</v>
      </c>
      <c r="C250" s="123">
        <v>0</v>
      </c>
      <c r="D250" s="23">
        <v>0</v>
      </c>
      <c r="E250" s="123">
        <v>0</v>
      </c>
      <c r="F250" s="124">
        <f t="shared" si="41"/>
        <v>0</v>
      </c>
    </row>
    <row r="251" spans="1:6" x14ac:dyDescent="0.25">
      <c r="A251" s="258"/>
      <c r="B251" s="51" t="s">
        <v>32</v>
      </c>
      <c r="C251" s="123">
        <v>0</v>
      </c>
      <c r="D251" s="23">
        <v>0</v>
      </c>
      <c r="E251" s="123">
        <v>0</v>
      </c>
      <c r="F251" s="124">
        <f t="shared" si="41"/>
        <v>0</v>
      </c>
    </row>
    <row r="252" spans="1:6" x14ac:dyDescent="0.25">
      <c r="A252" s="258"/>
      <c r="B252" s="51" t="s">
        <v>310</v>
      </c>
      <c r="C252" s="123">
        <v>0</v>
      </c>
      <c r="D252" s="23">
        <v>0</v>
      </c>
      <c r="E252" s="123">
        <v>0</v>
      </c>
      <c r="F252" s="124">
        <f t="shared" si="41"/>
        <v>0</v>
      </c>
    </row>
    <row r="253" spans="1:6" ht="15.75" thickBot="1" x14ac:dyDescent="0.3">
      <c r="A253" s="259"/>
      <c r="B253" s="68" t="s">
        <v>20</v>
      </c>
      <c r="C253" s="137">
        <v>0</v>
      </c>
      <c r="D253" s="138">
        <v>0</v>
      </c>
      <c r="E253" s="137">
        <v>0</v>
      </c>
      <c r="F253" s="139">
        <f t="shared" si="41"/>
        <v>0</v>
      </c>
    </row>
    <row r="254" spans="1:6" ht="15.75" thickBot="1" x14ac:dyDescent="0.3">
      <c r="A254" s="266" t="s">
        <v>312</v>
      </c>
      <c r="B254" s="267"/>
      <c r="C254" s="130">
        <f>SUM(C241:C253)</f>
        <v>51</v>
      </c>
      <c r="D254" s="130">
        <f t="shared" ref="D254:F254" si="42">SUM(D241:D253)</f>
        <v>6</v>
      </c>
      <c r="E254" s="130">
        <f t="shared" si="42"/>
        <v>3</v>
      </c>
      <c r="F254" s="131">
        <f t="shared" si="42"/>
        <v>60</v>
      </c>
    </row>
    <row r="255" spans="1:6" x14ac:dyDescent="0.25">
      <c r="A255" s="272" t="s">
        <v>246</v>
      </c>
      <c r="B255" s="95" t="s">
        <v>304</v>
      </c>
      <c r="C255" s="145">
        <v>0</v>
      </c>
      <c r="D255" s="146">
        <v>0</v>
      </c>
      <c r="E255" s="145">
        <v>0</v>
      </c>
      <c r="F255" s="147">
        <f>SUM(C255:E255)</f>
        <v>0</v>
      </c>
    </row>
    <row r="256" spans="1:6" x14ac:dyDescent="0.25">
      <c r="A256" s="273"/>
      <c r="B256" s="51" t="s">
        <v>305</v>
      </c>
      <c r="C256" s="52">
        <v>7</v>
      </c>
      <c r="D256" s="148">
        <v>0</v>
      </c>
      <c r="E256" s="148">
        <v>0</v>
      </c>
      <c r="F256" s="149">
        <f t="shared" ref="F256:F267" si="43">SUM(C256:E256)</f>
        <v>7</v>
      </c>
    </row>
    <row r="257" spans="1:6" x14ac:dyDescent="0.25">
      <c r="A257" s="273"/>
      <c r="B257" s="51" t="s">
        <v>24</v>
      </c>
      <c r="C257" s="148">
        <v>0</v>
      </c>
      <c r="D257" s="148">
        <v>0</v>
      </c>
      <c r="E257" s="148">
        <v>0</v>
      </c>
      <c r="F257" s="149">
        <f t="shared" si="43"/>
        <v>0</v>
      </c>
    </row>
    <row r="258" spans="1:6" x14ac:dyDescent="0.25">
      <c r="A258" s="273"/>
      <c r="B258" s="51" t="s">
        <v>25</v>
      </c>
      <c r="C258" s="148">
        <v>0</v>
      </c>
      <c r="D258" s="52">
        <v>18</v>
      </c>
      <c r="E258" s="148">
        <v>0</v>
      </c>
      <c r="F258" s="149">
        <f t="shared" si="43"/>
        <v>18</v>
      </c>
    </row>
    <row r="259" spans="1:6" x14ac:dyDescent="0.25">
      <c r="A259" s="273"/>
      <c r="B259" s="51" t="s">
        <v>26</v>
      </c>
      <c r="C259" s="52">
        <v>20</v>
      </c>
      <c r="D259" s="148">
        <v>0</v>
      </c>
      <c r="E259" s="148">
        <v>0</v>
      </c>
      <c r="F259" s="149">
        <f t="shared" si="43"/>
        <v>20</v>
      </c>
    </row>
    <row r="260" spans="1:6" x14ac:dyDescent="0.25">
      <c r="A260" s="273"/>
      <c r="B260" s="51" t="s">
        <v>309</v>
      </c>
      <c r="C260" s="148">
        <v>0</v>
      </c>
      <c r="D260" s="148">
        <v>0</v>
      </c>
      <c r="E260" s="148">
        <v>0</v>
      </c>
      <c r="F260" s="149">
        <f t="shared" si="43"/>
        <v>0</v>
      </c>
    </row>
    <row r="261" spans="1:6" x14ac:dyDescent="0.25">
      <c r="A261" s="273"/>
      <c r="B261" s="51" t="s">
        <v>28</v>
      </c>
      <c r="C261" s="148">
        <v>0</v>
      </c>
      <c r="D261" s="52">
        <v>20</v>
      </c>
      <c r="E261" s="148">
        <v>0</v>
      </c>
      <c r="F261" s="149">
        <f t="shared" si="43"/>
        <v>20</v>
      </c>
    </row>
    <row r="262" spans="1:6" x14ac:dyDescent="0.25">
      <c r="A262" s="273"/>
      <c r="B262" s="51" t="s">
        <v>29</v>
      </c>
      <c r="C262" s="148">
        <v>0</v>
      </c>
      <c r="D262" s="77">
        <v>0</v>
      </c>
      <c r="E262" s="148">
        <v>0</v>
      </c>
      <c r="F262" s="149">
        <f t="shared" si="43"/>
        <v>0</v>
      </c>
    </row>
    <row r="263" spans="1:6" x14ac:dyDescent="0.25">
      <c r="A263" s="273"/>
      <c r="B263" s="51" t="s">
        <v>30</v>
      </c>
      <c r="C263" s="148">
        <v>0</v>
      </c>
      <c r="D263" s="77">
        <v>0</v>
      </c>
      <c r="E263" s="148">
        <v>0</v>
      </c>
      <c r="F263" s="149">
        <f t="shared" si="43"/>
        <v>0</v>
      </c>
    </row>
    <row r="264" spans="1:6" x14ac:dyDescent="0.25">
      <c r="A264" s="273"/>
      <c r="B264" s="51" t="s">
        <v>31</v>
      </c>
      <c r="C264" s="148">
        <v>0</v>
      </c>
      <c r="D264" s="77">
        <v>0</v>
      </c>
      <c r="E264" s="148">
        <v>0</v>
      </c>
      <c r="F264" s="149">
        <f t="shared" si="43"/>
        <v>0</v>
      </c>
    </row>
    <row r="265" spans="1:6" x14ac:dyDescent="0.25">
      <c r="A265" s="273"/>
      <c r="B265" s="51" t="s">
        <v>32</v>
      </c>
      <c r="C265" s="148">
        <v>0</v>
      </c>
      <c r="D265" s="77">
        <v>0</v>
      </c>
      <c r="E265" s="148">
        <v>0</v>
      </c>
      <c r="F265" s="149">
        <f t="shared" si="43"/>
        <v>0</v>
      </c>
    </row>
    <row r="266" spans="1:6" x14ac:dyDescent="0.25">
      <c r="A266" s="273"/>
      <c r="B266" s="51" t="s">
        <v>310</v>
      </c>
      <c r="C266" s="148">
        <v>0</v>
      </c>
      <c r="D266" s="77">
        <v>0</v>
      </c>
      <c r="E266" s="148">
        <v>0</v>
      </c>
      <c r="F266" s="149">
        <f t="shared" si="43"/>
        <v>0</v>
      </c>
    </row>
    <row r="267" spans="1:6" ht="15.75" thickBot="1" x14ac:dyDescent="0.3">
      <c r="A267" s="278"/>
      <c r="B267" s="91" t="s">
        <v>20</v>
      </c>
      <c r="C267" s="150">
        <v>0</v>
      </c>
      <c r="D267" s="150">
        <v>0</v>
      </c>
      <c r="E267" s="150">
        <v>1</v>
      </c>
      <c r="F267" s="151">
        <f t="shared" si="43"/>
        <v>1</v>
      </c>
    </row>
    <row r="268" spans="1:6" ht="15.75" thickBot="1" x14ac:dyDescent="0.3">
      <c r="A268" s="279" t="s">
        <v>299</v>
      </c>
      <c r="B268" s="280"/>
      <c r="C268" s="152">
        <f>SUM(C255:C267)</f>
        <v>27</v>
      </c>
      <c r="D268" s="152">
        <f t="shared" ref="D268:F268" si="44">SUM(D255:D267)</f>
        <v>38</v>
      </c>
      <c r="E268" s="152">
        <f t="shared" si="44"/>
        <v>1</v>
      </c>
      <c r="F268" s="153">
        <f t="shared" si="44"/>
        <v>66</v>
      </c>
    </row>
    <row r="269" spans="1:6" x14ac:dyDescent="0.25">
      <c r="A269" s="250" t="s">
        <v>247</v>
      </c>
      <c r="B269" s="95" t="s">
        <v>304</v>
      </c>
      <c r="C269" s="143">
        <v>0</v>
      </c>
      <c r="D269" s="143">
        <v>0</v>
      </c>
      <c r="E269" s="143">
        <v>0</v>
      </c>
      <c r="F269" s="122">
        <f>SUM(C269:E269)</f>
        <v>0</v>
      </c>
    </row>
    <row r="270" spans="1:6" x14ac:dyDescent="0.25">
      <c r="A270" s="251"/>
      <c r="B270" s="51" t="s">
        <v>305</v>
      </c>
      <c r="C270" s="23">
        <v>14</v>
      </c>
      <c r="D270" s="23">
        <v>0</v>
      </c>
      <c r="E270" s="23">
        <v>0</v>
      </c>
      <c r="F270" s="124">
        <f t="shared" ref="F270:F281" si="45">SUM(C270:E270)</f>
        <v>14</v>
      </c>
    </row>
    <row r="271" spans="1:6" x14ac:dyDescent="0.25">
      <c r="A271" s="251"/>
      <c r="B271" s="51" t="s">
        <v>24</v>
      </c>
      <c r="C271" s="23">
        <v>10</v>
      </c>
      <c r="D271" s="23">
        <v>6</v>
      </c>
      <c r="E271" s="154">
        <v>0</v>
      </c>
      <c r="F271" s="124">
        <f t="shared" si="45"/>
        <v>16</v>
      </c>
    </row>
    <row r="272" spans="1:6" x14ac:dyDescent="0.25">
      <c r="A272" s="251"/>
      <c r="B272" s="51" t="s">
        <v>25</v>
      </c>
      <c r="C272" s="23">
        <v>2</v>
      </c>
      <c r="D272" s="23">
        <v>7</v>
      </c>
      <c r="E272" s="154">
        <v>0</v>
      </c>
      <c r="F272" s="124">
        <f t="shared" si="45"/>
        <v>9</v>
      </c>
    </row>
    <row r="273" spans="1:6" x14ac:dyDescent="0.25">
      <c r="A273" s="251"/>
      <c r="B273" s="51" t="s">
        <v>26</v>
      </c>
      <c r="C273" s="23">
        <v>34</v>
      </c>
      <c r="D273" s="123">
        <v>0</v>
      </c>
      <c r="E273" s="123">
        <v>0</v>
      </c>
      <c r="F273" s="124">
        <f t="shared" si="45"/>
        <v>34</v>
      </c>
    </row>
    <row r="274" spans="1:6" x14ac:dyDescent="0.25">
      <c r="A274" s="251"/>
      <c r="B274" s="51" t="s">
        <v>309</v>
      </c>
      <c r="C274" s="23">
        <v>3</v>
      </c>
      <c r="D274" s="123">
        <v>0</v>
      </c>
      <c r="E274" s="123">
        <v>0</v>
      </c>
      <c r="F274" s="124">
        <f t="shared" si="45"/>
        <v>3</v>
      </c>
    </row>
    <row r="275" spans="1:6" x14ac:dyDescent="0.25">
      <c r="A275" s="251"/>
      <c r="B275" s="51" t="s">
        <v>28</v>
      </c>
      <c r="C275" s="123">
        <v>0</v>
      </c>
      <c r="D275" s="23">
        <v>15</v>
      </c>
      <c r="E275" s="123">
        <v>0</v>
      </c>
      <c r="F275" s="124">
        <f t="shared" si="45"/>
        <v>15</v>
      </c>
    </row>
    <row r="276" spans="1:6" x14ac:dyDescent="0.25">
      <c r="A276" s="251"/>
      <c r="B276" s="51" t="s">
        <v>29</v>
      </c>
      <c r="C276" s="23">
        <v>10</v>
      </c>
      <c r="D276" s="23">
        <v>2</v>
      </c>
      <c r="E276" s="126">
        <v>0</v>
      </c>
      <c r="F276" s="124">
        <f t="shared" si="45"/>
        <v>12</v>
      </c>
    </row>
    <row r="277" spans="1:6" x14ac:dyDescent="0.25">
      <c r="A277" s="251"/>
      <c r="B277" s="51" t="s">
        <v>30</v>
      </c>
      <c r="C277" s="123">
        <v>0</v>
      </c>
      <c r="D277" s="123">
        <v>0</v>
      </c>
      <c r="E277" s="123">
        <v>0</v>
      </c>
      <c r="F277" s="124">
        <f t="shared" si="45"/>
        <v>0</v>
      </c>
    </row>
    <row r="278" spans="1:6" x14ac:dyDescent="0.25">
      <c r="A278" s="251"/>
      <c r="B278" s="51" t="s">
        <v>31</v>
      </c>
      <c r="C278" s="23">
        <v>6</v>
      </c>
      <c r="D278" s="23">
        <v>29</v>
      </c>
      <c r="E278" s="126">
        <v>0</v>
      </c>
      <c r="F278" s="124">
        <f t="shared" si="45"/>
        <v>35</v>
      </c>
    </row>
    <row r="279" spans="1:6" x14ac:dyDescent="0.25">
      <c r="A279" s="251"/>
      <c r="B279" s="51" t="s">
        <v>32</v>
      </c>
      <c r="C279" s="23">
        <v>22</v>
      </c>
      <c r="D279" s="123">
        <v>0</v>
      </c>
      <c r="E279" s="123">
        <v>0</v>
      </c>
      <c r="F279" s="124">
        <f t="shared" si="45"/>
        <v>22</v>
      </c>
    </row>
    <row r="280" spans="1:6" x14ac:dyDescent="0.25">
      <c r="A280" s="251"/>
      <c r="B280" s="51" t="s">
        <v>310</v>
      </c>
      <c r="C280" s="123">
        <v>0</v>
      </c>
      <c r="D280" s="23">
        <v>1</v>
      </c>
      <c r="E280" s="123">
        <v>0</v>
      </c>
      <c r="F280" s="124">
        <f t="shared" si="45"/>
        <v>1</v>
      </c>
    </row>
    <row r="281" spans="1:6" ht="15.75" thickBot="1" x14ac:dyDescent="0.3">
      <c r="A281" s="251"/>
      <c r="B281" s="68" t="s">
        <v>20</v>
      </c>
      <c r="C281" s="137">
        <v>0</v>
      </c>
      <c r="D281" s="137">
        <v>0</v>
      </c>
      <c r="E281" s="137">
        <v>0</v>
      </c>
      <c r="F281" s="139">
        <f t="shared" si="45"/>
        <v>0</v>
      </c>
    </row>
    <row r="282" spans="1:6" ht="15.75" thickBot="1" x14ac:dyDescent="0.3">
      <c r="A282" s="255" t="s">
        <v>299</v>
      </c>
      <c r="B282" s="256"/>
      <c r="C282" s="120">
        <f>SUM(C269:C281)</f>
        <v>101</v>
      </c>
      <c r="D282" s="120">
        <f t="shared" ref="D282:F282" si="46">SUM(D269:D281)</f>
        <v>60</v>
      </c>
      <c r="E282" s="120">
        <f t="shared" si="46"/>
        <v>0</v>
      </c>
      <c r="F282" s="121">
        <f t="shared" si="46"/>
        <v>161</v>
      </c>
    </row>
    <row r="283" spans="1:6" x14ac:dyDescent="0.25">
      <c r="A283" s="272" t="s">
        <v>248</v>
      </c>
      <c r="B283" s="95" t="s">
        <v>304</v>
      </c>
      <c r="C283" s="143">
        <v>0</v>
      </c>
      <c r="D283" s="143">
        <v>0</v>
      </c>
      <c r="E283" s="143">
        <v>0</v>
      </c>
      <c r="F283" s="122">
        <f>SUM(C283:E283)</f>
        <v>0</v>
      </c>
    </row>
    <row r="284" spans="1:6" x14ac:dyDescent="0.25">
      <c r="A284" s="273"/>
      <c r="B284" s="51" t="s">
        <v>305</v>
      </c>
      <c r="C284" s="86">
        <v>0</v>
      </c>
      <c r="D284" s="86">
        <v>0</v>
      </c>
      <c r="E284" s="86">
        <v>0</v>
      </c>
      <c r="F284" s="124">
        <f t="shared" ref="F284:F295" si="47">SUM(C284:E284)</f>
        <v>0</v>
      </c>
    </row>
    <row r="285" spans="1:6" x14ac:dyDescent="0.25">
      <c r="A285" s="273"/>
      <c r="B285" s="51" t="s">
        <v>24</v>
      </c>
      <c r="C285" s="86">
        <v>0</v>
      </c>
      <c r="D285" s="52">
        <v>30</v>
      </c>
      <c r="E285" s="86">
        <v>0</v>
      </c>
      <c r="F285" s="124">
        <f t="shared" si="47"/>
        <v>30</v>
      </c>
    </row>
    <row r="286" spans="1:6" x14ac:dyDescent="0.25">
      <c r="A286" s="273"/>
      <c r="B286" s="51" t="s">
        <v>25</v>
      </c>
      <c r="C286" s="52">
        <v>3</v>
      </c>
      <c r="D286" s="86">
        <v>0</v>
      </c>
      <c r="E286" s="86">
        <v>0</v>
      </c>
      <c r="F286" s="124">
        <f t="shared" si="47"/>
        <v>3</v>
      </c>
    </row>
    <row r="287" spans="1:6" x14ac:dyDescent="0.25">
      <c r="A287" s="273"/>
      <c r="B287" s="51" t="s">
        <v>26</v>
      </c>
      <c r="C287" s="86">
        <v>0</v>
      </c>
      <c r="D287" s="86">
        <v>0</v>
      </c>
      <c r="E287" s="86">
        <v>0</v>
      </c>
      <c r="F287" s="124">
        <f t="shared" si="47"/>
        <v>0</v>
      </c>
    </row>
    <row r="288" spans="1:6" x14ac:dyDescent="0.25">
      <c r="A288" s="273"/>
      <c r="B288" s="51" t="s">
        <v>309</v>
      </c>
      <c r="C288" s="86">
        <v>0</v>
      </c>
      <c r="D288" s="86">
        <v>0</v>
      </c>
      <c r="E288" s="86">
        <v>0</v>
      </c>
      <c r="F288" s="124">
        <f t="shared" si="47"/>
        <v>0</v>
      </c>
    </row>
    <row r="289" spans="1:6" x14ac:dyDescent="0.25">
      <c r="A289" s="273"/>
      <c r="B289" s="51" t="s">
        <v>28</v>
      </c>
      <c r="C289" s="86">
        <v>0</v>
      </c>
      <c r="D289" s="86">
        <v>0</v>
      </c>
      <c r="E289" s="86">
        <v>0</v>
      </c>
      <c r="F289" s="124">
        <f t="shared" si="47"/>
        <v>0</v>
      </c>
    </row>
    <row r="290" spans="1:6" x14ac:dyDescent="0.25">
      <c r="A290" s="273"/>
      <c r="B290" s="51" t="s">
        <v>29</v>
      </c>
      <c r="C290" s="86">
        <v>0</v>
      </c>
      <c r="D290" s="86">
        <v>0</v>
      </c>
      <c r="E290" s="86">
        <v>0</v>
      </c>
      <c r="F290" s="124">
        <f t="shared" si="47"/>
        <v>0</v>
      </c>
    </row>
    <row r="291" spans="1:6" x14ac:dyDescent="0.25">
      <c r="A291" s="273"/>
      <c r="B291" s="51" t="s">
        <v>30</v>
      </c>
      <c r="C291" s="86">
        <v>0</v>
      </c>
      <c r="D291" s="86">
        <v>0</v>
      </c>
      <c r="E291" s="86">
        <v>0</v>
      </c>
      <c r="F291" s="124">
        <f t="shared" si="47"/>
        <v>0</v>
      </c>
    </row>
    <row r="292" spans="1:6" x14ac:dyDescent="0.25">
      <c r="A292" s="273"/>
      <c r="B292" s="51" t="s">
        <v>31</v>
      </c>
      <c r="C292" s="86">
        <v>0</v>
      </c>
      <c r="D292" s="52">
        <v>13</v>
      </c>
      <c r="E292" s="86">
        <v>0</v>
      </c>
      <c r="F292" s="124">
        <f t="shared" si="47"/>
        <v>13</v>
      </c>
    </row>
    <row r="293" spans="1:6" x14ac:dyDescent="0.25">
      <c r="A293" s="273"/>
      <c r="B293" s="51" t="s">
        <v>32</v>
      </c>
      <c r="C293" s="86">
        <v>0</v>
      </c>
      <c r="D293" s="86">
        <v>0</v>
      </c>
      <c r="E293" s="86">
        <v>0</v>
      </c>
      <c r="F293" s="124">
        <f t="shared" si="47"/>
        <v>0</v>
      </c>
    </row>
    <row r="294" spans="1:6" x14ac:dyDescent="0.25">
      <c r="A294" s="273"/>
      <c r="B294" s="51" t="s">
        <v>310</v>
      </c>
      <c r="C294" s="86">
        <v>0</v>
      </c>
      <c r="D294" s="86">
        <v>0</v>
      </c>
      <c r="E294" s="86">
        <v>0</v>
      </c>
      <c r="F294" s="124">
        <f t="shared" si="47"/>
        <v>0</v>
      </c>
    </row>
    <row r="295" spans="1:6" ht="15.75" thickBot="1" x14ac:dyDescent="0.3">
      <c r="A295" s="273"/>
      <c r="B295" s="68" t="s">
        <v>20</v>
      </c>
      <c r="C295" s="69">
        <v>0</v>
      </c>
      <c r="D295" s="69">
        <v>0</v>
      </c>
      <c r="E295" s="69">
        <v>1</v>
      </c>
      <c r="F295" s="139">
        <f t="shared" si="47"/>
        <v>1</v>
      </c>
    </row>
    <row r="296" spans="1:6" ht="15.75" thickBot="1" x14ac:dyDescent="0.3">
      <c r="A296" s="255" t="s">
        <v>299</v>
      </c>
      <c r="B296" s="256"/>
      <c r="C296" s="120">
        <f>SUM(C283:C295)</f>
        <v>3</v>
      </c>
      <c r="D296" s="120">
        <f t="shared" ref="D296:F296" si="48">SUM(D283:D295)</f>
        <v>43</v>
      </c>
      <c r="E296" s="120">
        <f t="shared" si="48"/>
        <v>1</v>
      </c>
      <c r="F296" s="121">
        <f t="shared" si="48"/>
        <v>47</v>
      </c>
    </row>
    <row r="297" spans="1:6" x14ac:dyDescent="0.25">
      <c r="A297" s="272" t="s">
        <v>249</v>
      </c>
      <c r="B297" s="95" t="s">
        <v>304</v>
      </c>
      <c r="C297" s="143">
        <v>0</v>
      </c>
      <c r="D297" s="143">
        <v>0</v>
      </c>
      <c r="E297" s="143">
        <v>0</v>
      </c>
      <c r="F297" s="122">
        <f>SUM(C297:E297)</f>
        <v>0</v>
      </c>
    </row>
    <row r="298" spans="1:6" x14ac:dyDescent="0.25">
      <c r="A298" s="273"/>
      <c r="B298" s="51" t="s">
        <v>305</v>
      </c>
      <c r="C298" s="23">
        <v>15</v>
      </c>
      <c r="D298" s="23">
        <v>2</v>
      </c>
      <c r="E298" s="125">
        <v>0</v>
      </c>
      <c r="F298" s="124">
        <f t="shared" ref="F298:F309" si="49">SUM(C298:E298)</f>
        <v>17</v>
      </c>
    </row>
    <row r="299" spans="1:6" x14ac:dyDescent="0.25">
      <c r="A299" s="273"/>
      <c r="B299" s="51" t="s">
        <v>24</v>
      </c>
      <c r="C299" s="23">
        <v>2</v>
      </c>
      <c r="D299" s="23">
        <v>31</v>
      </c>
      <c r="E299" s="125">
        <v>0</v>
      </c>
      <c r="F299" s="124">
        <f t="shared" si="49"/>
        <v>33</v>
      </c>
    </row>
    <row r="300" spans="1:6" x14ac:dyDescent="0.25">
      <c r="A300" s="273"/>
      <c r="B300" s="51" t="s">
        <v>25</v>
      </c>
      <c r="C300" s="123">
        <v>0</v>
      </c>
      <c r="D300" s="23">
        <v>2</v>
      </c>
      <c r="E300" s="123">
        <v>0</v>
      </c>
      <c r="F300" s="124">
        <f t="shared" si="49"/>
        <v>2</v>
      </c>
    </row>
    <row r="301" spans="1:6" x14ac:dyDescent="0.25">
      <c r="A301" s="273"/>
      <c r="B301" s="51" t="s">
        <v>26</v>
      </c>
      <c r="C301" s="23">
        <v>14</v>
      </c>
      <c r="D301" s="123">
        <v>0</v>
      </c>
      <c r="E301" s="123">
        <v>0</v>
      </c>
      <c r="F301" s="124">
        <f t="shared" si="49"/>
        <v>14</v>
      </c>
    </row>
    <row r="302" spans="1:6" x14ac:dyDescent="0.25">
      <c r="A302" s="273"/>
      <c r="B302" s="51" t="s">
        <v>309</v>
      </c>
      <c r="C302" s="23">
        <v>16</v>
      </c>
      <c r="D302" s="23">
        <v>4</v>
      </c>
      <c r="E302" s="125">
        <v>0</v>
      </c>
      <c r="F302" s="124">
        <f t="shared" si="49"/>
        <v>20</v>
      </c>
    </row>
    <row r="303" spans="1:6" x14ac:dyDescent="0.25">
      <c r="A303" s="273"/>
      <c r="B303" s="51" t="s">
        <v>28</v>
      </c>
      <c r="C303" s="123">
        <v>0</v>
      </c>
      <c r="D303" s="123">
        <v>0</v>
      </c>
      <c r="E303" s="123">
        <v>0</v>
      </c>
      <c r="F303" s="124">
        <f t="shared" si="49"/>
        <v>0</v>
      </c>
    </row>
    <row r="304" spans="1:6" x14ac:dyDescent="0.25">
      <c r="A304" s="273"/>
      <c r="B304" s="51" t="s">
        <v>29</v>
      </c>
      <c r="C304" s="23">
        <v>2</v>
      </c>
      <c r="D304" s="23">
        <v>2</v>
      </c>
      <c r="E304" s="125">
        <v>0</v>
      </c>
      <c r="F304" s="124">
        <f t="shared" si="49"/>
        <v>4</v>
      </c>
    </row>
    <row r="305" spans="1:6" x14ac:dyDescent="0.25">
      <c r="A305" s="273"/>
      <c r="B305" s="51" t="s">
        <v>30</v>
      </c>
      <c r="C305" s="23">
        <v>2</v>
      </c>
      <c r="D305" s="123">
        <v>0</v>
      </c>
      <c r="E305" s="123">
        <v>0</v>
      </c>
      <c r="F305" s="124">
        <f t="shared" si="49"/>
        <v>2</v>
      </c>
    </row>
    <row r="306" spans="1:6" x14ac:dyDescent="0.25">
      <c r="A306" s="273"/>
      <c r="B306" s="51" t="s">
        <v>31</v>
      </c>
      <c r="C306" s="23">
        <v>7</v>
      </c>
      <c r="D306" s="23">
        <v>18</v>
      </c>
      <c r="E306" s="125">
        <v>0</v>
      </c>
      <c r="F306" s="124">
        <f t="shared" si="49"/>
        <v>25</v>
      </c>
    </row>
    <row r="307" spans="1:6" x14ac:dyDescent="0.25">
      <c r="A307" s="273"/>
      <c r="B307" s="51" t="s">
        <v>32</v>
      </c>
      <c r="C307" s="23">
        <v>2</v>
      </c>
      <c r="D307" s="123">
        <v>0</v>
      </c>
      <c r="E307" s="123">
        <v>0</v>
      </c>
      <c r="F307" s="124">
        <f t="shared" si="49"/>
        <v>2</v>
      </c>
    </row>
    <row r="308" spans="1:6" x14ac:dyDescent="0.25">
      <c r="A308" s="273"/>
      <c r="B308" s="51" t="s">
        <v>310</v>
      </c>
      <c r="C308" s="123">
        <v>0</v>
      </c>
      <c r="D308" s="123">
        <v>0</v>
      </c>
      <c r="E308" s="123">
        <v>0</v>
      </c>
      <c r="F308" s="124">
        <f t="shared" si="49"/>
        <v>0</v>
      </c>
    </row>
    <row r="309" spans="1:6" ht="15.75" thickBot="1" x14ac:dyDescent="0.3">
      <c r="A309" s="273"/>
      <c r="B309" s="68" t="s">
        <v>20</v>
      </c>
      <c r="C309" s="137">
        <v>0</v>
      </c>
      <c r="D309" s="137">
        <v>0</v>
      </c>
      <c r="E309" s="137">
        <v>0</v>
      </c>
      <c r="F309" s="119">
        <f t="shared" si="49"/>
        <v>0</v>
      </c>
    </row>
    <row r="310" spans="1:6" ht="15.75" thickBot="1" x14ac:dyDescent="0.3">
      <c r="A310" s="274" t="s">
        <v>299</v>
      </c>
      <c r="B310" s="275"/>
      <c r="C310" s="120">
        <f>SUM(C297:C309)</f>
        <v>60</v>
      </c>
      <c r="D310" s="120">
        <f t="shared" ref="D310:F310" si="50">SUM(D297:D309)</f>
        <v>59</v>
      </c>
      <c r="E310" s="120">
        <f t="shared" si="50"/>
        <v>0</v>
      </c>
      <c r="F310" s="121">
        <f t="shared" si="50"/>
        <v>119</v>
      </c>
    </row>
    <row r="311" spans="1:6" x14ac:dyDescent="0.25">
      <c r="A311" s="276" t="s">
        <v>250</v>
      </c>
      <c r="B311" s="95" t="s">
        <v>304</v>
      </c>
      <c r="C311" s="120">
        <v>0</v>
      </c>
      <c r="D311" s="120">
        <v>0</v>
      </c>
      <c r="E311" s="120">
        <v>0</v>
      </c>
      <c r="F311" s="122">
        <f>SUM(C311:E311)</f>
        <v>0</v>
      </c>
    </row>
    <row r="312" spans="1:6" x14ac:dyDescent="0.25">
      <c r="A312" s="277"/>
      <c r="B312" s="51" t="s">
        <v>305</v>
      </c>
      <c r="C312" s="137">
        <v>0</v>
      </c>
      <c r="D312" s="137">
        <v>0</v>
      </c>
      <c r="E312" s="137">
        <v>0</v>
      </c>
      <c r="F312" s="124">
        <f t="shared" ref="F312:F323" si="51">SUM(C312:E312)</f>
        <v>0</v>
      </c>
    </row>
    <row r="313" spans="1:6" x14ac:dyDescent="0.25">
      <c r="A313" s="277"/>
      <c r="B313" s="51" t="s">
        <v>24</v>
      </c>
      <c r="C313" s="137">
        <v>0</v>
      </c>
      <c r="D313" s="137">
        <v>0</v>
      </c>
      <c r="E313" s="137">
        <v>0</v>
      </c>
      <c r="F313" s="124">
        <f t="shared" si="51"/>
        <v>0</v>
      </c>
    </row>
    <row r="314" spans="1:6" x14ac:dyDescent="0.25">
      <c r="A314" s="277"/>
      <c r="B314" s="51" t="s">
        <v>25</v>
      </c>
      <c r="C314" s="137">
        <v>0</v>
      </c>
      <c r="D314" s="137">
        <v>0</v>
      </c>
      <c r="E314" s="137">
        <v>0</v>
      </c>
      <c r="F314" s="124">
        <f t="shared" si="51"/>
        <v>0</v>
      </c>
    </row>
    <row r="315" spans="1:6" x14ac:dyDescent="0.25">
      <c r="A315" s="277"/>
      <c r="B315" s="51" t="s">
        <v>26</v>
      </c>
      <c r="C315" s="137">
        <v>0</v>
      </c>
      <c r="D315" s="137">
        <v>0</v>
      </c>
      <c r="E315" s="137">
        <v>0</v>
      </c>
      <c r="F315" s="124">
        <f t="shared" si="51"/>
        <v>0</v>
      </c>
    </row>
    <row r="316" spans="1:6" x14ac:dyDescent="0.25">
      <c r="A316" s="277"/>
      <c r="B316" s="51" t="s">
        <v>309</v>
      </c>
      <c r="C316" s="137">
        <v>0</v>
      </c>
      <c r="D316" s="137">
        <v>0</v>
      </c>
      <c r="E316" s="137">
        <v>0</v>
      </c>
      <c r="F316" s="124">
        <f t="shared" si="51"/>
        <v>0</v>
      </c>
    </row>
    <row r="317" spans="1:6" x14ac:dyDescent="0.25">
      <c r="A317" s="277"/>
      <c r="B317" s="51" t="s">
        <v>28</v>
      </c>
      <c r="C317" s="137">
        <v>0</v>
      </c>
      <c r="D317" s="137">
        <v>0</v>
      </c>
      <c r="E317" s="137">
        <v>0</v>
      </c>
      <c r="F317" s="124">
        <f t="shared" si="51"/>
        <v>0</v>
      </c>
    </row>
    <row r="318" spans="1:6" x14ac:dyDescent="0.25">
      <c r="A318" s="277"/>
      <c r="B318" s="51" t="s">
        <v>29</v>
      </c>
      <c r="C318" s="137">
        <v>0</v>
      </c>
      <c r="D318" s="137">
        <v>0</v>
      </c>
      <c r="E318" s="137">
        <v>0</v>
      </c>
      <c r="F318" s="124">
        <f t="shared" si="51"/>
        <v>0</v>
      </c>
    </row>
    <row r="319" spans="1:6" x14ac:dyDescent="0.25">
      <c r="A319" s="277"/>
      <c r="B319" s="51" t="s">
        <v>30</v>
      </c>
      <c r="C319" s="137">
        <v>0</v>
      </c>
      <c r="D319" s="137">
        <v>0</v>
      </c>
      <c r="E319" s="137">
        <v>0</v>
      </c>
      <c r="F319" s="124">
        <f t="shared" si="51"/>
        <v>0</v>
      </c>
    </row>
    <row r="320" spans="1:6" x14ac:dyDescent="0.25">
      <c r="A320" s="277"/>
      <c r="B320" s="51" t="s">
        <v>31</v>
      </c>
      <c r="C320" s="137">
        <v>0</v>
      </c>
      <c r="D320" s="137">
        <v>0</v>
      </c>
      <c r="E320" s="137">
        <v>0</v>
      </c>
      <c r="F320" s="124">
        <f t="shared" si="51"/>
        <v>0</v>
      </c>
    </row>
    <row r="321" spans="1:6" x14ac:dyDescent="0.25">
      <c r="A321" s="277"/>
      <c r="B321" s="51" t="s">
        <v>32</v>
      </c>
      <c r="C321" s="137">
        <v>0</v>
      </c>
      <c r="D321" s="137">
        <v>0</v>
      </c>
      <c r="E321" s="137">
        <v>0</v>
      </c>
      <c r="F321" s="124">
        <f t="shared" si="51"/>
        <v>0</v>
      </c>
    </row>
    <row r="322" spans="1:6" x14ac:dyDescent="0.25">
      <c r="A322" s="277"/>
      <c r="B322" s="51" t="s">
        <v>310</v>
      </c>
      <c r="C322" s="137">
        <v>0</v>
      </c>
      <c r="D322" s="137">
        <v>0</v>
      </c>
      <c r="E322" s="137">
        <v>0</v>
      </c>
      <c r="F322" s="124">
        <f t="shared" si="51"/>
        <v>0</v>
      </c>
    </row>
    <row r="323" spans="1:6" ht="15.75" thickBot="1" x14ac:dyDescent="0.3">
      <c r="A323" s="277"/>
      <c r="B323" s="68" t="s">
        <v>20</v>
      </c>
      <c r="C323" s="137">
        <v>0</v>
      </c>
      <c r="D323" s="137">
        <v>0</v>
      </c>
      <c r="E323" s="137">
        <v>0</v>
      </c>
      <c r="F323" s="139">
        <f t="shared" si="51"/>
        <v>0</v>
      </c>
    </row>
    <row r="324" spans="1:6" ht="15.75" thickBot="1" x14ac:dyDescent="0.3">
      <c r="A324" s="255" t="s">
        <v>299</v>
      </c>
      <c r="B324" s="256"/>
      <c r="C324" s="120">
        <f>SUM(C311:C323)</f>
        <v>0</v>
      </c>
      <c r="D324" s="120">
        <f t="shared" ref="D324:F324" si="52">SUM(D311:D323)</f>
        <v>0</v>
      </c>
      <c r="E324" s="120">
        <f t="shared" si="52"/>
        <v>0</v>
      </c>
      <c r="F324" s="121">
        <f t="shared" si="52"/>
        <v>0</v>
      </c>
    </row>
    <row r="325" spans="1:6" x14ac:dyDescent="0.25">
      <c r="A325" s="250" t="s">
        <v>251</v>
      </c>
      <c r="B325" s="95" t="s">
        <v>304</v>
      </c>
      <c r="C325" s="143">
        <v>0</v>
      </c>
      <c r="D325" s="143">
        <v>0</v>
      </c>
      <c r="E325" s="143">
        <v>0</v>
      </c>
      <c r="F325" s="122">
        <f>SUM(C325:E325)</f>
        <v>0</v>
      </c>
    </row>
    <row r="326" spans="1:6" x14ac:dyDescent="0.25">
      <c r="A326" s="251"/>
      <c r="B326" s="51" t="s">
        <v>305</v>
      </c>
      <c r="C326" s="123">
        <v>0</v>
      </c>
      <c r="D326" s="123">
        <v>0</v>
      </c>
      <c r="E326" s="123">
        <v>0</v>
      </c>
      <c r="F326" s="124">
        <f t="shared" ref="F326:F337" si="53">SUM(C326:E326)</f>
        <v>0</v>
      </c>
    </row>
    <row r="327" spans="1:6" x14ac:dyDescent="0.25">
      <c r="A327" s="251"/>
      <c r="B327" s="51" t="s">
        <v>24</v>
      </c>
      <c r="C327" s="23">
        <v>1</v>
      </c>
      <c r="D327" s="23">
        <v>13</v>
      </c>
      <c r="E327" s="126">
        <v>0</v>
      </c>
      <c r="F327" s="124">
        <f t="shared" si="53"/>
        <v>14</v>
      </c>
    </row>
    <row r="328" spans="1:6" x14ac:dyDescent="0.25">
      <c r="A328" s="251"/>
      <c r="B328" s="51" t="s">
        <v>25</v>
      </c>
      <c r="C328" s="123">
        <v>0</v>
      </c>
      <c r="D328" s="123">
        <v>0</v>
      </c>
      <c r="E328" s="123">
        <v>0</v>
      </c>
      <c r="F328" s="124">
        <f t="shared" si="53"/>
        <v>0</v>
      </c>
    </row>
    <row r="329" spans="1:6" x14ac:dyDescent="0.25">
      <c r="A329" s="251"/>
      <c r="B329" s="51" t="s">
        <v>26</v>
      </c>
      <c r="C329" s="123">
        <v>0</v>
      </c>
      <c r="D329" s="123">
        <v>0</v>
      </c>
      <c r="E329" s="123">
        <v>0</v>
      </c>
      <c r="F329" s="124">
        <f t="shared" si="53"/>
        <v>0</v>
      </c>
    </row>
    <row r="330" spans="1:6" x14ac:dyDescent="0.25">
      <c r="A330" s="251"/>
      <c r="B330" s="51" t="s">
        <v>309</v>
      </c>
      <c r="C330" s="123">
        <v>0</v>
      </c>
      <c r="D330" s="123">
        <v>0</v>
      </c>
      <c r="E330" s="123">
        <v>0</v>
      </c>
      <c r="F330" s="124">
        <f t="shared" si="53"/>
        <v>0</v>
      </c>
    </row>
    <row r="331" spans="1:6" x14ac:dyDescent="0.25">
      <c r="A331" s="251"/>
      <c r="B331" s="51" t="s">
        <v>28</v>
      </c>
      <c r="C331" s="123">
        <v>0</v>
      </c>
      <c r="D331" s="123">
        <v>0</v>
      </c>
      <c r="E331" s="123">
        <v>0</v>
      </c>
      <c r="F331" s="124">
        <f t="shared" si="53"/>
        <v>0</v>
      </c>
    </row>
    <row r="332" spans="1:6" x14ac:dyDescent="0.25">
      <c r="A332" s="251"/>
      <c r="B332" s="51" t="s">
        <v>29</v>
      </c>
      <c r="C332" s="123">
        <v>0</v>
      </c>
      <c r="D332" s="123">
        <v>0</v>
      </c>
      <c r="E332" s="123">
        <v>0</v>
      </c>
      <c r="F332" s="124">
        <f t="shared" si="53"/>
        <v>0</v>
      </c>
    </row>
    <row r="333" spans="1:6" x14ac:dyDescent="0.25">
      <c r="A333" s="251"/>
      <c r="B333" s="51" t="s">
        <v>30</v>
      </c>
      <c r="C333" s="123">
        <v>0</v>
      </c>
      <c r="D333" s="123">
        <v>0</v>
      </c>
      <c r="E333" s="123">
        <v>0</v>
      </c>
      <c r="F333" s="124">
        <f t="shared" si="53"/>
        <v>0</v>
      </c>
    </row>
    <row r="334" spans="1:6" x14ac:dyDescent="0.25">
      <c r="A334" s="251"/>
      <c r="B334" s="51" t="s">
        <v>31</v>
      </c>
      <c r="C334" s="123">
        <v>0</v>
      </c>
      <c r="D334" s="123">
        <v>0</v>
      </c>
      <c r="E334" s="123">
        <v>0</v>
      </c>
      <c r="F334" s="124">
        <f t="shared" si="53"/>
        <v>0</v>
      </c>
    </row>
    <row r="335" spans="1:6" x14ac:dyDescent="0.25">
      <c r="A335" s="251"/>
      <c r="B335" s="51" t="s">
        <v>32</v>
      </c>
      <c r="C335" s="23">
        <v>12</v>
      </c>
      <c r="D335" s="123">
        <v>0</v>
      </c>
      <c r="E335" s="123">
        <v>0</v>
      </c>
      <c r="F335" s="124">
        <f t="shared" si="53"/>
        <v>12</v>
      </c>
    </row>
    <row r="336" spans="1:6" x14ac:dyDescent="0.25">
      <c r="A336" s="251"/>
      <c r="B336" s="51" t="s">
        <v>310</v>
      </c>
      <c r="C336" s="23">
        <v>1</v>
      </c>
      <c r="D336" s="123">
        <v>0</v>
      </c>
      <c r="E336" s="123">
        <v>0</v>
      </c>
      <c r="F336" s="124">
        <f t="shared" si="53"/>
        <v>1</v>
      </c>
    </row>
    <row r="337" spans="1:6" ht="15.75" thickBot="1" x14ac:dyDescent="0.3">
      <c r="A337" s="252"/>
      <c r="B337" s="68" t="s">
        <v>20</v>
      </c>
      <c r="C337" s="137">
        <v>0</v>
      </c>
      <c r="D337" s="137">
        <v>0</v>
      </c>
      <c r="E337" s="155">
        <v>0</v>
      </c>
      <c r="F337" s="136">
        <f t="shared" si="53"/>
        <v>0</v>
      </c>
    </row>
    <row r="338" spans="1:6" ht="15.75" thickBot="1" x14ac:dyDescent="0.3">
      <c r="A338" s="255" t="s">
        <v>299</v>
      </c>
      <c r="B338" s="256"/>
      <c r="C338" s="120">
        <f>SUM(C325:C337)</f>
        <v>14</v>
      </c>
      <c r="D338" s="120">
        <f t="shared" ref="D338" si="54">SUM(D325:D337)</f>
        <v>13</v>
      </c>
      <c r="E338" s="120">
        <v>0</v>
      </c>
      <c r="F338" s="121">
        <f>SUM(F325:F337)</f>
        <v>27</v>
      </c>
    </row>
    <row r="339" spans="1:6" x14ac:dyDescent="0.25">
      <c r="A339" s="250" t="s">
        <v>252</v>
      </c>
      <c r="B339" s="95" t="s">
        <v>304</v>
      </c>
      <c r="C339" s="143">
        <v>0</v>
      </c>
      <c r="D339" s="143">
        <v>0</v>
      </c>
      <c r="E339" s="143">
        <v>0</v>
      </c>
      <c r="F339" s="122">
        <f>SUM(C339:E339)</f>
        <v>0</v>
      </c>
    </row>
    <row r="340" spans="1:6" x14ac:dyDescent="0.25">
      <c r="A340" s="251"/>
      <c r="B340" s="51" t="s">
        <v>305</v>
      </c>
      <c r="C340" s="123">
        <v>0</v>
      </c>
      <c r="D340" s="123">
        <v>0</v>
      </c>
      <c r="E340" s="123">
        <v>0</v>
      </c>
      <c r="F340" s="124">
        <f t="shared" ref="F340:F351" si="55">SUM(C340:E340)</f>
        <v>0</v>
      </c>
    </row>
    <row r="341" spans="1:6" x14ac:dyDescent="0.25">
      <c r="A341" s="251"/>
      <c r="B341" s="51" t="s">
        <v>24</v>
      </c>
      <c r="C341" s="123">
        <v>0</v>
      </c>
      <c r="D341" s="123">
        <v>0</v>
      </c>
      <c r="E341" s="123">
        <v>0</v>
      </c>
      <c r="F341" s="124">
        <f t="shared" si="55"/>
        <v>0</v>
      </c>
    </row>
    <row r="342" spans="1:6" x14ac:dyDescent="0.25">
      <c r="A342" s="251"/>
      <c r="B342" s="51" t="s">
        <v>25</v>
      </c>
      <c r="C342" s="123">
        <v>0</v>
      </c>
      <c r="D342" s="123">
        <v>0</v>
      </c>
      <c r="E342" s="123">
        <v>0</v>
      </c>
      <c r="F342" s="124">
        <f t="shared" si="55"/>
        <v>0</v>
      </c>
    </row>
    <row r="343" spans="1:6" x14ac:dyDescent="0.25">
      <c r="A343" s="251"/>
      <c r="B343" s="51" t="s">
        <v>26</v>
      </c>
      <c r="C343" s="123">
        <v>0</v>
      </c>
      <c r="D343" s="123">
        <v>0</v>
      </c>
      <c r="E343" s="123">
        <v>0</v>
      </c>
      <c r="F343" s="124">
        <f t="shared" si="55"/>
        <v>0</v>
      </c>
    </row>
    <row r="344" spans="1:6" x14ac:dyDescent="0.25">
      <c r="A344" s="251"/>
      <c r="B344" s="51" t="s">
        <v>309</v>
      </c>
      <c r="C344" s="123">
        <v>0</v>
      </c>
      <c r="D344" s="123">
        <v>0</v>
      </c>
      <c r="E344" s="123">
        <v>0</v>
      </c>
      <c r="F344" s="124">
        <f t="shared" si="55"/>
        <v>0</v>
      </c>
    </row>
    <row r="345" spans="1:6" x14ac:dyDescent="0.25">
      <c r="A345" s="251"/>
      <c r="B345" s="51" t="s">
        <v>28</v>
      </c>
      <c r="C345" s="123">
        <v>0</v>
      </c>
      <c r="D345" s="123">
        <v>0</v>
      </c>
      <c r="E345" s="123">
        <v>0</v>
      </c>
      <c r="F345" s="124">
        <f t="shared" si="55"/>
        <v>0</v>
      </c>
    </row>
    <row r="346" spans="1:6" x14ac:dyDescent="0.25">
      <c r="A346" s="251"/>
      <c r="B346" s="51" t="s">
        <v>29</v>
      </c>
      <c r="C346" s="123">
        <v>0</v>
      </c>
      <c r="D346" s="123">
        <v>0</v>
      </c>
      <c r="E346" s="123">
        <v>0</v>
      </c>
      <c r="F346" s="124">
        <f t="shared" si="55"/>
        <v>0</v>
      </c>
    </row>
    <row r="347" spans="1:6" x14ac:dyDescent="0.25">
      <c r="A347" s="251"/>
      <c r="B347" s="51" t="s">
        <v>30</v>
      </c>
      <c r="C347" s="123">
        <v>0</v>
      </c>
      <c r="D347" s="123">
        <v>0</v>
      </c>
      <c r="E347" s="123">
        <v>0</v>
      </c>
      <c r="F347" s="124">
        <f t="shared" si="55"/>
        <v>0</v>
      </c>
    </row>
    <row r="348" spans="1:6" x14ac:dyDescent="0.25">
      <c r="A348" s="251"/>
      <c r="B348" s="51" t="s">
        <v>31</v>
      </c>
      <c r="C348" s="123">
        <v>0</v>
      </c>
      <c r="D348" s="123">
        <v>0</v>
      </c>
      <c r="E348" s="123">
        <v>0</v>
      </c>
      <c r="F348" s="124">
        <f t="shared" si="55"/>
        <v>0</v>
      </c>
    </row>
    <row r="349" spans="1:6" x14ac:dyDescent="0.25">
      <c r="A349" s="251"/>
      <c r="B349" s="51" t="s">
        <v>32</v>
      </c>
      <c r="C349" s="123">
        <v>0</v>
      </c>
      <c r="D349" s="123">
        <v>0</v>
      </c>
      <c r="E349" s="123">
        <v>0</v>
      </c>
      <c r="F349" s="124">
        <f t="shared" si="55"/>
        <v>0</v>
      </c>
    </row>
    <row r="350" spans="1:6" x14ac:dyDescent="0.25">
      <c r="A350" s="251"/>
      <c r="B350" s="51" t="s">
        <v>310</v>
      </c>
      <c r="C350" s="123">
        <v>0</v>
      </c>
      <c r="D350" s="123">
        <v>0</v>
      </c>
      <c r="E350" s="123">
        <v>0</v>
      </c>
      <c r="F350" s="124">
        <f t="shared" si="55"/>
        <v>0</v>
      </c>
    </row>
    <row r="351" spans="1:6" ht="15.75" thickBot="1" x14ac:dyDescent="0.3">
      <c r="A351" s="252"/>
      <c r="B351" s="91" t="s">
        <v>20</v>
      </c>
      <c r="C351" s="156">
        <v>0</v>
      </c>
      <c r="D351" s="156">
        <v>0</v>
      </c>
      <c r="E351" s="156">
        <v>0</v>
      </c>
      <c r="F351" s="129">
        <f t="shared" si="55"/>
        <v>0</v>
      </c>
    </row>
    <row r="352" spans="1:6" ht="15.75" thickBot="1" x14ac:dyDescent="0.3">
      <c r="A352" s="268" t="s">
        <v>299</v>
      </c>
      <c r="B352" s="269"/>
      <c r="C352" s="157">
        <f>SUM(C339:C351)</f>
        <v>0</v>
      </c>
      <c r="D352" s="157">
        <f t="shared" ref="D352:F352" si="56">SUM(D339:D351)</f>
        <v>0</v>
      </c>
      <c r="E352" s="157">
        <f t="shared" si="56"/>
        <v>0</v>
      </c>
      <c r="F352" s="119">
        <f t="shared" si="56"/>
        <v>0</v>
      </c>
    </row>
    <row r="353" spans="1:6" x14ac:dyDescent="0.25">
      <c r="A353" s="270" t="s">
        <v>254</v>
      </c>
      <c r="B353" s="158" t="s">
        <v>304</v>
      </c>
      <c r="C353" s="159">
        <v>0</v>
      </c>
      <c r="D353" s="143">
        <v>0</v>
      </c>
      <c r="E353" s="160">
        <v>0</v>
      </c>
      <c r="F353" s="122">
        <f>SUM(C353:E353)</f>
        <v>0</v>
      </c>
    </row>
    <row r="354" spans="1:6" x14ac:dyDescent="0.25">
      <c r="A354" s="271"/>
      <c r="B354" s="161" t="s">
        <v>305</v>
      </c>
      <c r="C354" s="162">
        <v>0</v>
      </c>
      <c r="D354" s="123">
        <v>0</v>
      </c>
      <c r="E354" s="163">
        <v>0</v>
      </c>
      <c r="F354" s="124">
        <f t="shared" ref="F354:F365" si="57">SUM(C354:E354)</f>
        <v>0</v>
      </c>
    </row>
    <row r="355" spans="1:6" x14ac:dyDescent="0.25">
      <c r="A355" s="271"/>
      <c r="B355" s="161" t="s">
        <v>24</v>
      </c>
      <c r="C355" s="162">
        <v>0</v>
      </c>
      <c r="D355" s="123">
        <v>0</v>
      </c>
      <c r="E355" s="163">
        <v>0</v>
      </c>
      <c r="F355" s="124">
        <f t="shared" si="57"/>
        <v>0</v>
      </c>
    </row>
    <row r="356" spans="1:6" x14ac:dyDescent="0.25">
      <c r="A356" s="271"/>
      <c r="B356" s="161" t="s">
        <v>25</v>
      </c>
      <c r="C356" s="162">
        <v>0</v>
      </c>
      <c r="D356" s="123">
        <v>0</v>
      </c>
      <c r="E356" s="163">
        <v>0</v>
      </c>
      <c r="F356" s="124">
        <f t="shared" si="57"/>
        <v>0</v>
      </c>
    </row>
    <row r="357" spans="1:6" x14ac:dyDescent="0.25">
      <c r="A357" s="271"/>
      <c r="B357" s="161" t="s">
        <v>26</v>
      </c>
      <c r="C357" s="162">
        <v>0</v>
      </c>
      <c r="D357" s="123">
        <v>0</v>
      </c>
      <c r="E357" s="163">
        <v>0</v>
      </c>
      <c r="F357" s="124">
        <f t="shared" si="57"/>
        <v>0</v>
      </c>
    </row>
    <row r="358" spans="1:6" x14ac:dyDescent="0.25">
      <c r="A358" s="271"/>
      <c r="B358" s="161" t="s">
        <v>309</v>
      </c>
      <c r="C358" s="162">
        <v>0</v>
      </c>
      <c r="D358" s="123">
        <v>0</v>
      </c>
      <c r="E358" s="163">
        <v>0</v>
      </c>
      <c r="F358" s="124">
        <f t="shared" si="57"/>
        <v>0</v>
      </c>
    </row>
    <row r="359" spans="1:6" x14ac:dyDescent="0.25">
      <c r="A359" s="271"/>
      <c r="B359" s="161" t="s">
        <v>28</v>
      </c>
      <c r="C359" s="162">
        <v>0</v>
      </c>
      <c r="D359" s="123">
        <v>0</v>
      </c>
      <c r="E359" s="163">
        <v>0</v>
      </c>
      <c r="F359" s="124">
        <f t="shared" si="57"/>
        <v>0</v>
      </c>
    </row>
    <row r="360" spans="1:6" x14ac:dyDescent="0.25">
      <c r="A360" s="271"/>
      <c r="B360" s="161" t="s">
        <v>29</v>
      </c>
      <c r="C360" s="162">
        <v>0</v>
      </c>
      <c r="D360" s="123">
        <v>0</v>
      </c>
      <c r="E360" s="163">
        <v>0</v>
      </c>
      <c r="F360" s="124">
        <f t="shared" si="57"/>
        <v>0</v>
      </c>
    </row>
    <row r="361" spans="1:6" x14ac:dyDescent="0.25">
      <c r="A361" s="271"/>
      <c r="B361" s="161" t="s">
        <v>30</v>
      </c>
      <c r="C361" s="162">
        <v>0</v>
      </c>
      <c r="D361" s="123">
        <v>0</v>
      </c>
      <c r="E361" s="163">
        <v>0</v>
      </c>
      <c r="F361" s="124">
        <f t="shared" si="57"/>
        <v>0</v>
      </c>
    </row>
    <row r="362" spans="1:6" x14ac:dyDescent="0.25">
      <c r="A362" s="271"/>
      <c r="B362" s="161" t="s">
        <v>31</v>
      </c>
      <c r="C362" s="162">
        <v>0</v>
      </c>
      <c r="D362" s="123">
        <v>0</v>
      </c>
      <c r="E362" s="163">
        <v>0</v>
      </c>
      <c r="F362" s="124">
        <f t="shared" si="57"/>
        <v>0</v>
      </c>
    </row>
    <row r="363" spans="1:6" x14ac:dyDescent="0.25">
      <c r="A363" s="271"/>
      <c r="B363" s="161" t="s">
        <v>32</v>
      </c>
      <c r="C363" s="162">
        <v>0</v>
      </c>
      <c r="D363" s="123">
        <v>0</v>
      </c>
      <c r="E363" s="163">
        <v>0</v>
      </c>
      <c r="F363" s="124">
        <f t="shared" si="57"/>
        <v>0</v>
      </c>
    </row>
    <row r="364" spans="1:6" x14ac:dyDescent="0.25">
      <c r="A364" s="271"/>
      <c r="B364" s="161" t="s">
        <v>310</v>
      </c>
      <c r="C364" s="162">
        <v>0</v>
      </c>
      <c r="D364" s="123">
        <v>0</v>
      </c>
      <c r="E364" s="163">
        <v>0</v>
      </c>
      <c r="F364" s="124">
        <f t="shared" si="57"/>
        <v>0</v>
      </c>
    </row>
    <row r="365" spans="1:6" ht="15.75" thickBot="1" x14ac:dyDescent="0.3">
      <c r="A365" s="271"/>
      <c r="B365" s="164" t="s">
        <v>20</v>
      </c>
      <c r="C365" s="165">
        <v>0</v>
      </c>
      <c r="D365" s="137">
        <v>0</v>
      </c>
      <c r="E365" s="166">
        <v>0</v>
      </c>
      <c r="F365" s="139">
        <f t="shared" si="57"/>
        <v>0</v>
      </c>
    </row>
    <row r="366" spans="1:6" ht="15.75" thickBot="1" x14ac:dyDescent="0.3">
      <c r="A366" s="266" t="s">
        <v>312</v>
      </c>
      <c r="B366" s="267"/>
      <c r="C366" s="130">
        <f>SUM(C353:C365)</f>
        <v>0</v>
      </c>
      <c r="D366" s="130">
        <f t="shared" ref="D366:F366" si="58">SUM(D353:D365)</f>
        <v>0</v>
      </c>
      <c r="E366" s="130">
        <f t="shared" si="58"/>
        <v>0</v>
      </c>
      <c r="F366" s="131">
        <f t="shared" si="58"/>
        <v>0</v>
      </c>
    </row>
    <row r="367" spans="1:6" x14ac:dyDescent="0.25">
      <c r="A367" s="251" t="s">
        <v>255</v>
      </c>
      <c r="B367" s="75" t="s">
        <v>304</v>
      </c>
      <c r="C367" s="167">
        <v>0</v>
      </c>
      <c r="D367" s="135">
        <v>0</v>
      </c>
      <c r="E367" s="168">
        <v>0</v>
      </c>
      <c r="F367" s="136">
        <f>SUM(C367:E367)</f>
        <v>0</v>
      </c>
    </row>
    <row r="368" spans="1:6" x14ac:dyDescent="0.25">
      <c r="A368" s="251"/>
      <c r="B368" s="51" t="s">
        <v>305</v>
      </c>
      <c r="C368" s="162">
        <v>0</v>
      </c>
      <c r="D368" s="123">
        <v>0</v>
      </c>
      <c r="E368" s="163">
        <v>0</v>
      </c>
      <c r="F368" s="136">
        <f t="shared" ref="F368:F379" si="59">SUM(C368:E368)</f>
        <v>0</v>
      </c>
    </row>
    <row r="369" spans="1:6" x14ac:dyDescent="0.25">
      <c r="A369" s="251"/>
      <c r="B369" s="51" t="s">
        <v>24</v>
      </c>
      <c r="C369" s="162">
        <v>0</v>
      </c>
      <c r="D369" s="123">
        <v>0</v>
      </c>
      <c r="E369" s="163">
        <v>0</v>
      </c>
      <c r="F369" s="136">
        <f t="shared" si="59"/>
        <v>0</v>
      </c>
    </row>
    <row r="370" spans="1:6" x14ac:dyDescent="0.25">
      <c r="A370" s="251"/>
      <c r="B370" s="51" t="s">
        <v>25</v>
      </c>
      <c r="C370" s="162">
        <v>0</v>
      </c>
      <c r="D370" s="123">
        <v>0</v>
      </c>
      <c r="E370" s="163">
        <v>0</v>
      </c>
      <c r="F370" s="136">
        <f t="shared" si="59"/>
        <v>0</v>
      </c>
    </row>
    <row r="371" spans="1:6" x14ac:dyDescent="0.25">
      <c r="A371" s="251"/>
      <c r="B371" s="51" t="s">
        <v>26</v>
      </c>
      <c r="C371" s="162">
        <v>0</v>
      </c>
      <c r="D371" s="123">
        <v>0</v>
      </c>
      <c r="E371" s="163">
        <v>0</v>
      </c>
      <c r="F371" s="136">
        <f t="shared" si="59"/>
        <v>0</v>
      </c>
    </row>
    <row r="372" spans="1:6" x14ac:dyDescent="0.25">
      <c r="A372" s="251"/>
      <c r="B372" s="51" t="s">
        <v>309</v>
      </c>
      <c r="C372" s="162">
        <v>0</v>
      </c>
      <c r="D372" s="123">
        <v>0</v>
      </c>
      <c r="E372" s="163">
        <v>0</v>
      </c>
      <c r="F372" s="136">
        <f t="shared" si="59"/>
        <v>0</v>
      </c>
    </row>
    <row r="373" spans="1:6" x14ac:dyDescent="0.25">
      <c r="A373" s="251"/>
      <c r="B373" s="51" t="s">
        <v>28</v>
      </c>
      <c r="C373" s="162">
        <v>0</v>
      </c>
      <c r="D373" s="123">
        <v>0</v>
      </c>
      <c r="E373" s="163">
        <v>0</v>
      </c>
      <c r="F373" s="136">
        <f t="shared" si="59"/>
        <v>0</v>
      </c>
    </row>
    <row r="374" spans="1:6" x14ac:dyDescent="0.25">
      <c r="A374" s="251"/>
      <c r="B374" s="51" t="s">
        <v>29</v>
      </c>
      <c r="C374" s="162">
        <v>0</v>
      </c>
      <c r="D374" s="123">
        <v>0</v>
      </c>
      <c r="E374" s="163">
        <v>0</v>
      </c>
      <c r="F374" s="136">
        <f t="shared" si="59"/>
        <v>0</v>
      </c>
    </row>
    <row r="375" spans="1:6" x14ac:dyDescent="0.25">
      <c r="A375" s="251"/>
      <c r="B375" s="51" t="s">
        <v>30</v>
      </c>
      <c r="C375" s="162">
        <v>0</v>
      </c>
      <c r="D375" s="123">
        <v>0</v>
      </c>
      <c r="E375" s="163">
        <v>0</v>
      </c>
      <c r="F375" s="136">
        <f t="shared" si="59"/>
        <v>0</v>
      </c>
    </row>
    <row r="376" spans="1:6" x14ac:dyDescent="0.25">
      <c r="A376" s="251"/>
      <c r="B376" s="51" t="s">
        <v>31</v>
      </c>
      <c r="C376" s="162">
        <v>0</v>
      </c>
      <c r="D376" s="123">
        <v>0</v>
      </c>
      <c r="E376" s="163">
        <v>0</v>
      </c>
      <c r="F376" s="136">
        <f t="shared" si="59"/>
        <v>0</v>
      </c>
    </row>
    <row r="377" spans="1:6" x14ac:dyDescent="0.25">
      <c r="A377" s="251"/>
      <c r="B377" s="51" t="s">
        <v>32</v>
      </c>
      <c r="C377" s="162">
        <v>0</v>
      </c>
      <c r="D377" s="123">
        <v>0</v>
      </c>
      <c r="E377" s="163">
        <v>0</v>
      </c>
      <c r="F377" s="136">
        <f t="shared" si="59"/>
        <v>0</v>
      </c>
    </row>
    <row r="378" spans="1:6" x14ac:dyDescent="0.25">
      <c r="A378" s="251"/>
      <c r="B378" s="51" t="s">
        <v>310</v>
      </c>
      <c r="C378" s="162">
        <v>0</v>
      </c>
      <c r="D378" s="123">
        <v>0</v>
      </c>
      <c r="E378" s="163">
        <v>0</v>
      </c>
      <c r="F378" s="136">
        <f t="shared" si="59"/>
        <v>0</v>
      </c>
    </row>
    <row r="379" spans="1:6" ht="15.75" thickBot="1" x14ac:dyDescent="0.3">
      <c r="A379" s="251"/>
      <c r="B379" s="68" t="s">
        <v>20</v>
      </c>
      <c r="C379" s="162">
        <v>0</v>
      </c>
      <c r="D379" s="123">
        <v>0</v>
      </c>
      <c r="E379" s="163">
        <v>0</v>
      </c>
      <c r="F379" s="136">
        <f t="shared" si="59"/>
        <v>0</v>
      </c>
    </row>
    <row r="380" spans="1:6" ht="15.75" thickBot="1" x14ac:dyDescent="0.3">
      <c r="A380" s="266" t="s">
        <v>299</v>
      </c>
      <c r="B380" s="267"/>
      <c r="C380" s="130">
        <f>SUM(C367:C379)</f>
        <v>0</v>
      </c>
      <c r="D380" s="130">
        <f t="shared" ref="D380:F380" si="60">SUM(D367:D379)</f>
        <v>0</v>
      </c>
      <c r="E380" s="130">
        <f t="shared" si="60"/>
        <v>0</v>
      </c>
      <c r="F380" s="131">
        <f t="shared" si="60"/>
        <v>0</v>
      </c>
    </row>
    <row r="381" spans="1:6" x14ac:dyDescent="0.25">
      <c r="A381" s="250" t="s">
        <v>256</v>
      </c>
      <c r="B381" s="95" t="s">
        <v>304</v>
      </c>
      <c r="C381" s="159">
        <v>0</v>
      </c>
      <c r="D381" s="143">
        <v>0</v>
      </c>
      <c r="E381" s="160">
        <v>0</v>
      </c>
      <c r="F381" s="121">
        <f>SUM(C381:E381)</f>
        <v>0</v>
      </c>
    </row>
    <row r="382" spans="1:6" x14ac:dyDescent="0.25">
      <c r="A382" s="251"/>
      <c r="B382" s="51" t="s">
        <v>305</v>
      </c>
      <c r="C382" s="23">
        <v>3</v>
      </c>
      <c r="D382" s="123">
        <v>0</v>
      </c>
      <c r="E382" s="123">
        <v>0</v>
      </c>
      <c r="F382" s="124">
        <f t="shared" ref="F382:F393" si="61">SUM(C382:E382)</f>
        <v>3</v>
      </c>
    </row>
    <row r="383" spans="1:6" x14ac:dyDescent="0.25">
      <c r="A383" s="251"/>
      <c r="B383" s="51" t="s">
        <v>24</v>
      </c>
      <c r="C383" s="162">
        <v>0</v>
      </c>
      <c r="D383" s="123">
        <v>0</v>
      </c>
      <c r="E383" s="163">
        <v>0</v>
      </c>
      <c r="F383" s="124">
        <f t="shared" si="61"/>
        <v>0</v>
      </c>
    </row>
    <row r="384" spans="1:6" x14ac:dyDescent="0.25">
      <c r="A384" s="251"/>
      <c r="B384" s="51" t="s">
        <v>25</v>
      </c>
      <c r="C384" s="162">
        <v>0</v>
      </c>
      <c r="D384" s="123">
        <v>0</v>
      </c>
      <c r="E384" s="163">
        <v>0</v>
      </c>
      <c r="F384" s="124">
        <f t="shared" si="61"/>
        <v>0</v>
      </c>
    </row>
    <row r="385" spans="1:6" x14ac:dyDescent="0.25">
      <c r="A385" s="251"/>
      <c r="B385" s="51" t="s">
        <v>26</v>
      </c>
      <c r="C385" s="162">
        <v>0</v>
      </c>
      <c r="D385" s="123">
        <v>0</v>
      </c>
      <c r="E385" s="163">
        <v>0</v>
      </c>
      <c r="F385" s="124">
        <f t="shared" si="61"/>
        <v>0</v>
      </c>
    </row>
    <row r="386" spans="1:6" x14ac:dyDescent="0.25">
      <c r="A386" s="251"/>
      <c r="B386" s="51" t="s">
        <v>309</v>
      </c>
      <c r="C386" s="162">
        <v>0</v>
      </c>
      <c r="D386" s="123">
        <v>0</v>
      </c>
      <c r="E386" s="163">
        <v>0</v>
      </c>
      <c r="F386" s="124">
        <f t="shared" si="61"/>
        <v>0</v>
      </c>
    </row>
    <row r="387" spans="1:6" x14ac:dyDescent="0.25">
      <c r="A387" s="251"/>
      <c r="B387" s="51" t="s">
        <v>28</v>
      </c>
      <c r="C387" s="162">
        <v>0</v>
      </c>
      <c r="D387" s="123">
        <v>0</v>
      </c>
      <c r="E387" s="163">
        <v>0</v>
      </c>
      <c r="F387" s="124">
        <f t="shared" si="61"/>
        <v>0</v>
      </c>
    </row>
    <row r="388" spans="1:6" x14ac:dyDescent="0.25">
      <c r="A388" s="251"/>
      <c r="B388" s="51" t="s">
        <v>29</v>
      </c>
      <c r="C388" s="162">
        <v>0</v>
      </c>
      <c r="D388" s="123">
        <v>0</v>
      </c>
      <c r="E388" s="163">
        <v>0</v>
      </c>
      <c r="F388" s="124">
        <f t="shared" si="61"/>
        <v>0</v>
      </c>
    </row>
    <row r="389" spans="1:6" x14ac:dyDescent="0.25">
      <c r="A389" s="251"/>
      <c r="B389" s="51" t="s">
        <v>30</v>
      </c>
      <c r="C389" s="162">
        <v>0</v>
      </c>
      <c r="D389" s="123">
        <v>0</v>
      </c>
      <c r="E389" s="163">
        <v>0</v>
      </c>
      <c r="F389" s="124">
        <f t="shared" si="61"/>
        <v>0</v>
      </c>
    </row>
    <row r="390" spans="1:6" x14ac:dyDescent="0.25">
      <c r="A390" s="251"/>
      <c r="B390" s="51" t="s">
        <v>31</v>
      </c>
      <c r="C390" s="162">
        <v>0</v>
      </c>
      <c r="D390" s="123">
        <v>0</v>
      </c>
      <c r="E390" s="163">
        <v>0</v>
      </c>
      <c r="F390" s="124">
        <f t="shared" si="61"/>
        <v>0</v>
      </c>
    </row>
    <row r="391" spans="1:6" x14ac:dyDescent="0.25">
      <c r="A391" s="251"/>
      <c r="B391" s="51" t="s">
        <v>32</v>
      </c>
      <c r="C391" s="162">
        <v>0</v>
      </c>
      <c r="D391" s="123">
        <v>0</v>
      </c>
      <c r="E391" s="163">
        <v>0</v>
      </c>
      <c r="F391" s="124">
        <f t="shared" si="61"/>
        <v>0</v>
      </c>
    </row>
    <row r="392" spans="1:6" x14ac:dyDescent="0.25">
      <c r="A392" s="251"/>
      <c r="B392" s="51" t="s">
        <v>310</v>
      </c>
      <c r="C392" s="162">
        <v>0</v>
      </c>
      <c r="D392" s="123">
        <v>0</v>
      </c>
      <c r="E392" s="163">
        <v>0</v>
      </c>
      <c r="F392" s="124">
        <f t="shared" si="61"/>
        <v>0</v>
      </c>
    </row>
    <row r="393" spans="1:6" ht="15.75" thickBot="1" x14ac:dyDescent="0.3">
      <c r="A393" s="252"/>
      <c r="B393" s="91" t="s">
        <v>20</v>
      </c>
      <c r="C393" s="169">
        <v>0</v>
      </c>
      <c r="D393" s="156">
        <v>0</v>
      </c>
      <c r="E393" s="170">
        <v>0</v>
      </c>
      <c r="F393" s="129">
        <f t="shared" si="61"/>
        <v>0</v>
      </c>
    </row>
    <row r="394" spans="1:6" ht="15.75" thickBot="1" x14ac:dyDescent="0.3">
      <c r="A394" s="253" t="s">
        <v>299</v>
      </c>
      <c r="B394" s="254"/>
      <c r="C394" s="157">
        <f>SUM(C381:C393)</f>
        <v>3</v>
      </c>
      <c r="D394" s="157">
        <f t="shared" ref="D394:F394" si="62">SUM(D381:D393)</f>
        <v>0</v>
      </c>
      <c r="E394" s="157">
        <f t="shared" si="62"/>
        <v>0</v>
      </c>
      <c r="F394" s="157">
        <f t="shared" si="62"/>
        <v>3</v>
      </c>
    </row>
    <row r="395" spans="1:6" x14ac:dyDescent="0.25">
      <c r="A395" s="250" t="s">
        <v>257</v>
      </c>
      <c r="B395" s="95" t="s">
        <v>304</v>
      </c>
      <c r="C395" s="162">
        <v>0</v>
      </c>
      <c r="D395" s="123">
        <v>0</v>
      </c>
      <c r="E395" s="163">
        <v>0</v>
      </c>
      <c r="F395" s="122">
        <f>SUM(C395:E395)</f>
        <v>0</v>
      </c>
    </row>
    <row r="396" spans="1:6" x14ac:dyDescent="0.25">
      <c r="A396" s="251"/>
      <c r="B396" s="51" t="s">
        <v>305</v>
      </c>
      <c r="C396" s="162">
        <v>0</v>
      </c>
      <c r="D396" s="123">
        <v>0</v>
      </c>
      <c r="E396" s="163">
        <v>0</v>
      </c>
      <c r="F396" s="124">
        <f t="shared" ref="F396:F407" si="63">SUM(C396:E396)</f>
        <v>0</v>
      </c>
    </row>
    <row r="397" spans="1:6" x14ac:dyDescent="0.25">
      <c r="A397" s="251"/>
      <c r="B397" s="51" t="s">
        <v>24</v>
      </c>
      <c r="C397" s="162">
        <v>0</v>
      </c>
      <c r="D397" s="123">
        <v>0</v>
      </c>
      <c r="E397" s="163">
        <v>0</v>
      </c>
      <c r="F397" s="124">
        <f t="shared" si="63"/>
        <v>0</v>
      </c>
    </row>
    <row r="398" spans="1:6" x14ac:dyDescent="0.25">
      <c r="A398" s="251"/>
      <c r="B398" s="51" t="s">
        <v>25</v>
      </c>
      <c r="C398" s="162">
        <v>0</v>
      </c>
      <c r="D398" s="123">
        <v>0</v>
      </c>
      <c r="E398" s="163">
        <v>0</v>
      </c>
      <c r="F398" s="124">
        <f t="shared" si="63"/>
        <v>0</v>
      </c>
    </row>
    <row r="399" spans="1:6" x14ac:dyDescent="0.25">
      <c r="A399" s="251"/>
      <c r="B399" s="51" t="s">
        <v>26</v>
      </c>
      <c r="C399" s="162">
        <v>0</v>
      </c>
      <c r="D399" s="123">
        <v>0</v>
      </c>
      <c r="E399" s="163">
        <v>0</v>
      </c>
      <c r="F399" s="124">
        <f t="shared" si="63"/>
        <v>0</v>
      </c>
    </row>
    <row r="400" spans="1:6" x14ac:dyDescent="0.25">
      <c r="A400" s="251"/>
      <c r="B400" s="51" t="s">
        <v>309</v>
      </c>
      <c r="C400" s="162">
        <v>0</v>
      </c>
      <c r="D400" s="123">
        <v>0</v>
      </c>
      <c r="E400" s="163">
        <v>0</v>
      </c>
      <c r="F400" s="124">
        <f t="shared" si="63"/>
        <v>0</v>
      </c>
    </row>
    <row r="401" spans="1:6" x14ac:dyDescent="0.25">
      <c r="A401" s="251"/>
      <c r="B401" s="51" t="s">
        <v>28</v>
      </c>
      <c r="C401" s="162">
        <v>0</v>
      </c>
      <c r="D401" s="123">
        <v>0</v>
      </c>
      <c r="E401" s="163">
        <v>0</v>
      </c>
      <c r="F401" s="124">
        <f t="shared" si="63"/>
        <v>0</v>
      </c>
    </row>
    <row r="402" spans="1:6" x14ac:dyDescent="0.25">
      <c r="A402" s="251"/>
      <c r="B402" s="51" t="s">
        <v>29</v>
      </c>
      <c r="C402" s="162">
        <v>0</v>
      </c>
      <c r="D402" s="123">
        <v>0</v>
      </c>
      <c r="E402" s="163">
        <v>0</v>
      </c>
      <c r="F402" s="124">
        <f t="shared" si="63"/>
        <v>0</v>
      </c>
    </row>
    <row r="403" spans="1:6" x14ac:dyDescent="0.25">
      <c r="A403" s="251"/>
      <c r="B403" s="51" t="s">
        <v>30</v>
      </c>
      <c r="C403" s="162">
        <v>0</v>
      </c>
      <c r="D403" s="123">
        <v>0</v>
      </c>
      <c r="E403" s="163">
        <v>0</v>
      </c>
      <c r="F403" s="124">
        <f t="shared" si="63"/>
        <v>0</v>
      </c>
    </row>
    <row r="404" spans="1:6" x14ac:dyDescent="0.25">
      <c r="A404" s="251"/>
      <c r="B404" s="51" t="s">
        <v>31</v>
      </c>
      <c r="C404" s="162">
        <v>0</v>
      </c>
      <c r="D404" s="123">
        <v>0</v>
      </c>
      <c r="E404" s="163">
        <v>0</v>
      </c>
      <c r="F404" s="124">
        <f t="shared" si="63"/>
        <v>0</v>
      </c>
    </row>
    <row r="405" spans="1:6" x14ac:dyDescent="0.25">
      <c r="A405" s="251"/>
      <c r="B405" s="51" t="s">
        <v>32</v>
      </c>
      <c r="C405" s="162">
        <v>0</v>
      </c>
      <c r="D405" s="123">
        <v>0</v>
      </c>
      <c r="E405" s="163">
        <v>0</v>
      </c>
      <c r="F405" s="124">
        <f t="shared" si="63"/>
        <v>0</v>
      </c>
    </row>
    <row r="406" spans="1:6" x14ac:dyDescent="0.25">
      <c r="A406" s="251"/>
      <c r="B406" s="51" t="s">
        <v>310</v>
      </c>
      <c r="C406" s="162">
        <v>0</v>
      </c>
      <c r="D406" s="123">
        <v>0</v>
      </c>
      <c r="E406" s="163">
        <v>0</v>
      </c>
      <c r="F406" s="124">
        <f t="shared" si="63"/>
        <v>0</v>
      </c>
    </row>
    <row r="407" spans="1:6" ht="15.75" thickBot="1" x14ac:dyDescent="0.3">
      <c r="A407" s="251"/>
      <c r="B407" s="68" t="s">
        <v>20</v>
      </c>
      <c r="C407" s="165">
        <v>0</v>
      </c>
      <c r="D407" s="137">
        <v>0</v>
      </c>
      <c r="E407" s="166">
        <v>0</v>
      </c>
      <c r="F407" s="139">
        <f t="shared" si="63"/>
        <v>0</v>
      </c>
    </row>
    <row r="408" spans="1:6" ht="15.75" thickBot="1" x14ac:dyDescent="0.3">
      <c r="A408" s="255" t="s">
        <v>299</v>
      </c>
      <c r="B408" s="256"/>
      <c r="C408" s="120">
        <f>SUM(C395:C407)</f>
        <v>0</v>
      </c>
      <c r="D408" s="120">
        <f t="shared" ref="D408:F408" si="64">SUM(D395:D407)</f>
        <v>0</v>
      </c>
      <c r="E408" s="120">
        <f t="shared" si="64"/>
        <v>0</v>
      </c>
      <c r="F408" s="121">
        <f t="shared" si="64"/>
        <v>0</v>
      </c>
    </row>
    <row r="409" spans="1:6" x14ac:dyDescent="0.25">
      <c r="A409" s="250" t="s">
        <v>258</v>
      </c>
      <c r="B409" s="95" t="s">
        <v>304</v>
      </c>
      <c r="C409" s="162">
        <v>0</v>
      </c>
      <c r="D409" s="123">
        <v>0</v>
      </c>
      <c r="E409" s="163">
        <v>0</v>
      </c>
      <c r="F409" s="122">
        <f>SUM(C409:E409)</f>
        <v>0</v>
      </c>
    </row>
    <row r="410" spans="1:6" x14ac:dyDescent="0.25">
      <c r="A410" s="251"/>
      <c r="B410" s="51" t="s">
        <v>305</v>
      </c>
      <c r="C410" s="162">
        <v>0</v>
      </c>
      <c r="D410" s="123">
        <v>0</v>
      </c>
      <c r="E410" s="163">
        <v>0</v>
      </c>
      <c r="F410" s="124">
        <f t="shared" ref="F410:F421" si="65">SUM(C410:E410)</f>
        <v>0</v>
      </c>
    </row>
    <row r="411" spans="1:6" x14ac:dyDescent="0.25">
      <c r="A411" s="251"/>
      <c r="B411" s="51" t="s">
        <v>24</v>
      </c>
      <c r="C411" s="162">
        <v>0</v>
      </c>
      <c r="D411" s="123">
        <v>0</v>
      </c>
      <c r="E411" s="163">
        <v>0</v>
      </c>
      <c r="F411" s="124">
        <f t="shared" si="65"/>
        <v>0</v>
      </c>
    </row>
    <row r="412" spans="1:6" x14ac:dyDescent="0.25">
      <c r="A412" s="251"/>
      <c r="B412" s="51" t="s">
        <v>25</v>
      </c>
      <c r="C412" s="162">
        <v>0</v>
      </c>
      <c r="D412" s="123">
        <v>0</v>
      </c>
      <c r="E412" s="163">
        <v>0</v>
      </c>
      <c r="F412" s="124">
        <f t="shared" si="65"/>
        <v>0</v>
      </c>
    </row>
    <row r="413" spans="1:6" x14ac:dyDescent="0.25">
      <c r="A413" s="251"/>
      <c r="B413" s="51" t="s">
        <v>26</v>
      </c>
      <c r="C413" s="162">
        <v>0</v>
      </c>
      <c r="D413" s="123">
        <v>0</v>
      </c>
      <c r="E413" s="163">
        <v>0</v>
      </c>
      <c r="F413" s="124">
        <f t="shared" si="65"/>
        <v>0</v>
      </c>
    </row>
    <row r="414" spans="1:6" x14ac:dyDescent="0.25">
      <c r="A414" s="251"/>
      <c r="B414" s="51" t="s">
        <v>309</v>
      </c>
      <c r="C414" s="162">
        <v>0</v>
      </c>
      <c r="D414" s="123">
        <v>0</v>
      </c>
      <c r="E414" s="163">
        <v>0</v>
      </c>
      <c r="F414" s="124">
        <f t="shared" si="65"/>
        <v>0</v>
      </c>
    </row>
    <row r="415" spans="1:6" x14ac:dyDescent="0.25">
      <c r="A415" s="251"/>
      <c r="B415" s="51" t="s">
        <v>28</v>
      </c>
      <c r="C415" s="162">
        <v>0</v>
      </c>
      <c r="D415" s="123">
        <v>0</v>
      </c>
      <c r="E415" s="163">
        <v>0</v>
      </c>
      <c r="F415" s="124">
        <f t="shared" si="65"/>
        <v>0</v>
      </c>
    </row>
    <row r="416" spans="1:6" x14ac:dyDescent="0.25">
      <c r="A416" s="251"/>
      <c r="B416" s="51" t="s">
        <v>29</v>
      </c>
      <c r="C416" s="162">
        <v>0</v>
      </c>
      <c r="D416" s="123">
        <v>0</v>
      </c>
      <c r="E416" s="163">
        <v>0</v>
      </c>
      <c r="F416" s="124">
        <f t="shared" si="65"/>
        <v>0</v>
      </c>
    </row>
    <row r="417" spans="1:6" x14ac:dyDescent="0.25">
      <c r="A417" s="251"/>
      <c r="B417" s="51" t="s">
        <v>30</v>
      </c>
      <c r="C417" s="162">
        <v>0</v>
      </c>
      <c r="D417" s="123">
        <v>0</v>
      </c>
      <c r="E417" s="163">
        <v>0</v>
      </c>
      <c r="F417" s="124">
        <f t="shared" si="65"/>
        <v>0</v>
      </c>
    </row>
    <row r="418" spans="1:6" x14ac:dyDescent="0.25">
      <c r="A418" s="251"/>
      <c r="B418" s="51" t="s">
        <v>31</v>
      </c>
      <c r="C418" s="162">
        <v>0</v>
      </c>
      <c r="D418" s="123">
        <v>0</v>
      </c>
      <c r="E418" s="163">
        <v>0</v>
      </c>
      <c r="F418" s="124">
        <f t="shared" si="65"/>
        <v>0</v>
      </c>
    </row>
    <row r="419" spans="1:6" x14ac:dyDescent="0.25">
      <c r="A419" s="251"/>
      <c r="B419" s="51" t="s">
        <v>32</v>
      </c>
      <c r="C419" s="162">
        <v>0</v>
      </c>
      <c r="D419" s="123">
        <v>0</v>
      </c>
      <c r="E419" s="163">
        <v>0</v>
      </c>
      <c r="F419" s="124">
        <f t="shared" si="65"/>
        <v>0</v>
      </c>
    </row>
    <row r="420" spans="1:6" x14ac:dyDescent="0.25">
      <c r="A420" s="251"/>
      <c r="B420" s="51" t="s">
        <v>310</v>
      </c>
      <c r="C420" s="162">
        <v>0</v>
      </c>
      <c r="D420" s="123">
        <v>0</v>
      </c>
      <c r="E420" s="163">
        <v>0</v>
      </c>
      <c r="F420" s="124">
        <f t="shared" si="65"/>
        <v>0</v>
      </c>
    </row>
    <row r="421" spans="1:6" ht="15.75" thickBot="1" x14ac:dyDescent="0.3">
      <c r="A421" s="251"/>
      <c r="B421" s="68" t="s">
        <v>20</v>
      </c>
      <c r="C421" s="162">
        <v>0</v>
      </c>
      <c r="D421" s="123">
        <v>0</v>
      </c>
      <c r="E421" s="163">
        <v>0</v>
      </c>
      <c r="F421" s="139">
        <f t="shared" si="65"/>
        <v>0</v>
      </c>
    </row>
    <row r="422" spans="1:6" ht="15.75" thickBot="1" x14ac:dyDescent="0.3">
      <c r="A422" s="262" t="s">
        <v>299</v>
      </c>
      <c r="B422" s="263"/>
      <c r="C422" s="130">
        <f>SUM(C409:C421)</f>
        <v>0</v>
      </c>
      <c r="D422" s="130">
        <f t="shared" ref="D422:F422" si="66">SUM(D409:D421)</f>
        <v>0</v>
      </c>
      <c r="E422" s="130">
        <f t="shared" si="66"/>
        <v>0</v>
      </c>
      <c r="F422" s="131">
        <f t="shared" si="66"/>
        <v>0</v>
      </c>
    </row>
    <row r="423" spans="1:6" x14ac:dyDescent="0.25">
      <c r="A423" s="250" t="s">
        <v>259</v>
      </c>
      <c r="B423" s="75" t="s">
        <v>304</v>
      </c>
      <c r="C423" s="162">
        <v>0</v>
      </c>
      <c r="D423" s="123">
        <v>0</v>
      </c>
      <c r="E423" s="163">
        <v>0</v>
      </c>
      <c r="F423" s="136">
        <f>SUM(C423:E423)</f>
        <v>0</v>
      </c>
    </row>
    <row r="424" spans="1:6" x14ac:dyDescent="0.25">
      <c r="A424" s="251"/>
      <c r="B424" s="51" t="s">
        <v>305</v>
      </c>
      <c r="C424" s="162">
        <v>0</v>
      </c>
      <c r="D424" s="123">
        <v>0</v>
      </c>
      <c r="E424" s="163">
        <v>0</v>
      </c>
      <c r="F424" s="124">
        <f t="shared" ref="F424:F435" si="67">SUM(C424:E424)</f>
        <v>0</v>
      </c>
    </row>
    <row r="425" spans="1:6" x14ac:dyDescent="0.25">
      <c r="A425" s="251"/>
      <c r="B425" s="51" t="s">
        <v>24</v>
      </c>
      <c r="C425" s="162">
        <v>0</v>
      </c>
      <c r="D425" s="123">
        <v>0</v>
      </c>
      <c r="E425" s="163">
        <v>0</v>
      </c>
      <c r="F425" s="124">
        <f t="shared" si="67"/>
        <v>0</v>
      </c>
    </row>
    <row r="426" spans="1:6" x14ac:dyDescent="0.25">
      <c r="A426" s="251"/>
      <c r="B426" s="51" t="s">
        <v>25</v>
      </c>
      <c r="C426" s="162">
        <v>0</v>
      </c>
      <c r="D426" s="123">
        <v>0</v>
      </c>
      <c r="E426" s="163">
        <v>0</v>
      </c>
      <c r="F426" s="124">
        <f t="shared" si="67"/>
        <v>0</v>
      </c>
    </row>
    <row r="427" spans="1:6" x14ac:dyDescent="0.25">
      <c r="A427" s="251"/>
      <c r="B427" s="51" t="s">
        <v>26</v>
      </c>
      <c r="C427" s="162">
        <v>0</v>
      </c>
      <c r="D427" s="123">
        <v>0</v>
      </c>
      <c r="E427" s="163">
        <v>0</v>
      </c>
      <c r="F427" s="124">
        <f t="shared" si="67"/>
        <v>0</v>
      </c>
    </row>
    <row r="428" spans="1:6" x14ac:dyDescent="0.25">
      <c r="A428" s="251"/>
      <c r="B428" s="51" t="s">
        <v>309</v>
      </c>
      <c r="C428" s="162">
        <v>0</v>
      </c>
      <c r="D428" s="123">
        <v>0</v>
      </c>
      <c r="E428" s="163">
        <v>0</v>
      </c>
      <c r="F428" s="124">
        <f t="shared" si="67"/>
        <v>0</v>
      </c>
    </row>
    <row r="429" spans="1:6" x14ac:dyDescent="0.25">
      <c r="A429" s="251"/>
      <c r="B429" s="51" t="s">
        <v>28</v>
      </c>
      <c r="C429" s="162">
        <v>0</v>
      </c>
      <c r="D429" s="123">
        <v>0</v>
      </c>
      <c r="E429" s="163">
        <v>0</v>
      </c>
      <c r="F429" s="124">
        <f t="shared" si="67"/>
        <v>0</v>
      </c>
    </row>
    <row r="430" spans="1:6" x14ac:dyDescent="0.25">
      <c r="A430" s="251"/>
      <c r="B430" s="51" t="s">
        <v>29</v>
      </c>
      <c r="C430" s="162">
        <v>0</v>
      </c>
      <c r="D430" s="123">
        <v>0</v>
      </c>
      <c r="E430" s="163">
        <v>0</v>
      </c>
      <c r="F430" s="124">
        <f t="shared" si="67"/>
        <v>0</v>
      </c>
    </row>
    <row r="431" spans="1:6" x14ac:dyDescent="0.25">
      <c r="A431" s="251"/>
      <c r="B431" s="51" t="s">
        <v>30</v>
      </c>
      <c r="C431" s="162">
        <v>0</v>
      </c>
      <c r="D431" s="123">
        <v>0</v>
      </c>
      <c r="E431" s="163">
        <v>0</v>
      </c>
      <c r="F431" s="124">
        <f t="shared" si="67"/>
        <v>0</v>
      </c>
    </row>
    <row r="432" spans="1:6" x14ac:dyDescent="0.25">
      <c r="A432" s="251"/>
      <c r="B432" s="51" t="s">
        <v>31</v>
      </c>
      <c r="C432" s="162">
        <v>0</v>
      </c>
      <c r="D432" s="123">
        <v>0</v>
      </c>
      <c r="E432" s="163">
        <v>0</v>
      </c>
      <c r="F432" s="124">
        <f t="shared" si="67"/>
        <v>0</v>
      </c>
    </row>
    <row r="433" spans="1:6" x14ac:dyDescent="0.25">
      <c r="A433" s="251"/>
      <c r="B433" s="51" t="s">
        <v>32</v>
      </c>
      <c r="C433" s="162">
        <v>0</v>
      </c>
      <c r="D433" s="123">
        <v>0</v>
      </c>
      <c r="E433" s="163">
        <v>0</v>
      </c>
      <c r="F433" s="124">
        <f t="shared" si="67"/>
        <v>0</v>
      </c>
    </row>
    <row r="434" spans="1:6" x14ac:dyDescent="0.25">
      <c r="A434" s="251"/>
      <c r="B434" s="51" t="s">
        <v>310</v>
      </c>
      <c r="C434" s="162">
        <v>0</v>
      </c>
      <c r="D434" s="123">
        <v>0</v>
      </c>
      <c r="E434" s="163">
        <v>0</v>
      </c>
      <c r="F434" s="124">
        <f t="shared" si="67"/>
        <v>0</v>
      </c>
    </row>
    <row r="435" spans="1:6" ht="15.75" thickBot="1" x14ac:dyDescent="0.3">
      <c r="A435" s="252"/>
      <c r="B435" s="68" t="s">
        <v>20</v>
      </c>
      <c r="C435" s="162">
        <v>0</v>
      </c>
      <c r="D435" s="123">
        <v>0</v>
      </c>
      <c r="E435" s="163">
        <v>0</v>
      </c>
      <c r="F435" s="139">
        <f t="shared" si="67"/>
        <v>0</v>
      </c>
    </row>
    <row r="436" spans="1:6" ht="15.75" thickBot="1" x14ac:dyDescent="0.3">
      <c r="A436" s="264" t="s">
        <v>299</v>
      </c>
      <c r="B436" s="265"/>
      <c r="C436" s="130">
        <f>SUM(C423:C435)</f>
        <v>0</v>
      </c>
      <c r="D436" s="130">
        <f t="shared" ref="D436:F436" si="68">SUM(D423:D435)</f>
        <v>0</v>
      </c>
      <c r="E436" s="130">
        <f t="shared" si="68"/>
        <v>0</v>
      </c>
      <c r="F436" s="131">
        <f t="shared" si="68"/>
        <v>0</v>
      </c>
    </row>
    <row r="437" spans="1:6" x14ac:dyDescent="0.25">
      <c r="A437" s="251" t="s">
        <v>260</v>
      </c>
      <c r="B437" s="75" t="s">
        <v>304</v>
      </c>
      <c r="C437" s="167">
        <v>0</v>
      </c>
      <c r="D437" s="135">
        <v>0</v>
      </c>
      <c r="E437" s="168">
        <v>0</v>
      </c>
      <c r="F437" s="136">
        <f>SUM(C437:E437)</f>
        <v>0</v>
      </c>
    </row>
    <row r="438" spans="1:6" x14ac:dyDescent="0.25">
      <c r="A438" s="251"/>
      <c r="B438" s="51" t="s">
        <v>305</v>
      </c>
      <c r="C438" s="162">
        <v>0</v>
      </c>
      <c r="D438" s="123">
        <v>0</v>
      </c>
      <c r="E438" s="163">
        <v>0</v>
      </c>
      <c r="F438" s="124">
        <f t="shared" ref="F438:F449" si="69">SUM(C438:E438)</f>
        <v>0</v>
      </c>
    </row>
    <row r="439" spans="1:6" x14ac:dyDescent="0.25">
      <c r="A439" s="251"/>
      <c r="B439" s="51" t="s">
        <v>24</v>
      </c>
      <c r="C439" s="162">
        <v>0</v>
      </c>
      <c r="D439" s="123">
        <v>0</v>
      </c>
      <c r="E439" s="163">
        <v>0</v>
      </c>
      <c r="F439" s="124">
        <f t="shared" si="69"/>
        <v>0</v>
      </c>
    </row>
    <row r="440" spans="1:6" x14ac:dyDescent="0.25">
      <c r="A440" s="251"/>
      <c r="B440" s="51" t="s">
        <v>25</v>
      </c>
      <c r="C440" s="162">
        <v>0</v>
      </c>
      <c r="D440" s="123">
        <v>0</v>
      </c>
      <c r="E440" s="163">
        <v>0</v>
      </c>
      <c r="F440" s="124">
        <f t="shared" si="69"/>
        <v>0</v>
      </c>
    </row>
    <row r="441" spans="1:6" x14ac:dyDescent="0.25">
      <c r="A441" s="251"/>
      <c r="B441" s="51" t="s">
        <v>26</v>
      </c>
      <c r="C441" s="162">
        <v>0</v>
      </c>
      <c r="D441" s="123">
        <v>0</v>
      </c>
      <c r="E441" s="163">
        <v>0</v>
      </c>
      <c r="F441" s="124">
        <f t="shared" si="69"/>
        <v>0</v>
      </c>
    </row>
    <row r="442" spans="1:6" x14ac:dyDescent="0.25">
      <c r="A442" s="251"/>
      <c r="B442" s="51" t="s">
        <v>309</v>
      </c>
      <c r="C442" s="162">
        <v>0</v>
      </c>
      <c r="D442" s="123">
        <v>0</v>
      </c>
      <c r="E442" s="163">
        <v>0</v>
      </c>
      <c r="F442" s="124">
        <f t="shared" si="69"/>
        <v>0</v>
      </c>
    </row>
    <row r="443" spans="1:6" x14ac:dyDescent="0.25">
      <c r="A443" s="251"/>
      <c r="B443" s="51" t="s">
        <v>28</v>
      </c>
      <c r="C443" s="162">
        <v>0</v>
      </c>
      <c r="D443" s="123">
        <v>0</v>
      </c>
      <c r="E443" s="163">
        <v>0</v>
      </c>
      <c r="F443" s="124">
        <f t="shared" si="69"/>
        <v>0</v>
      </c>
    </row>
    <row r="444" spans="1:6" x14ac:dyDescent="0.25">
      <c r="A444" s="251"/>
      <c r="B444" s="51" t="s">
        <v>29</v>
      </c>
      <c r="C444" s="162">
        <v>0</v>
      </c>
      <c r="D444" s="123">
        <v>0</v>
      </c>
      <c r="E444" s="163">
        <v>0</v>
      </c>
      <c r="F444" s="124">
        <f t="shared" si="69"/>
        <v>0</v>
      </c>
    </row>
    <row r="445" spans="1:6" x14ac:dyDescent="0.25">
      <c r="A445" s="251"/>
      <c r="B445" s="51" t="s">
        <v>30</v>
      </c>
      <c r="C445" s="162">
        <v>0</v>
      </c>
      <c r="D445" s="123">
        <v>0</v>
      </c>
      <c r="E445" s="163">
        <v>0</v>
      </c>
      <c r="F445" s="124">
        <f t="shared" si="69"/>
        <v>0</v>
      </c>
    </row>
    <row r="446" spans="1:6" x14ac:dyDescent="0.25">
      <c r="A446" s="251"/>
      <c r="B446" s="51" t="s">
        <v>31</v>
      </c>
      <c r="C446" s="162">
        <v>0</v>
      </c>
      <c r="D446" s="123">
        <v>0</v>
      </c>
      <c r="E446" s="163">
        <v>0</v>
      </c>
      <c r="F446" s="124">
        <f t="shared" si="69"/>
        <v>0</v>
      </c>
    </row>
    <row r="447" spans="1:6" x14ac:dyDescent="0.25">
      <c r="A447" s="251"/>
      <c r="B447" s="51" t="s">
        <v>32</v>
      </c>
      <c r="C447" s="162">
        <v>0</v>
      </c>
      <c r="D447" s="123">
        <v>0</v>
      </c>
      <c r="E447" s="163">
        <v>0</v>
      </c>
      <c r="F447" s="124">
        <f t="shared" si="69"/>
        <v>0</v>
      </c>
    </row>
    <row r="448" spans="1:6" x14ac:dyDescent="0.25">
      <c r="A448" s="251"/>
      <c r="B448" s="51" t="s">
        <v>310</v>
      </c>
      <c r="C448" s="162">
        <v>0</v>
      </c>
      <c r="D448" s="123">
        <v>0</v>
      </c>
      <c r="E448" s="163">
        <v>0</v>
      </c>
      <c r="F448" s="124">
        <f t="shared" si="69"/>
        <v>0</v>
      </c>
    </row>
    <row r="449" spans="1:6" ht="15.75" thickBot="1" x14ac:dyDescent="0.3">
      <c r="A449" s="251"/>
      <c r="B449" s="68" t="s">
        <v>20</v>
      </c>
      <c r="C449" s="162">
        <v>0</v>
      </c>
      <c r="D449" s="123">
        <v>0</v>
      </c>
      <c r="E449" s="163">
        <v>0</v>
      </c>
      <c r="F449" s="139">
        <f t="shared" si="69"/>
        <v>0</v>
      </c>
    </row>
    <row r="450" spans="1:6" ht="15.75" thickBot="1" x14ac:dyDescent="0.3">
      <c r="A450" s="255" t="s">
        <v>299</v>
      </c>
      <c r="B450" s="256"/>
      <c r="C450" s="120">
        <f>SUM(C437:C449)</f>
        <v>0</v>
      </c>
      <c r="D450" s="120">
        <f t="shared" ref="D450:F450" si="70">SUM(D437:D449)</f>
        <v>0</v>
      </c>
      <c r="E450" s="120">
        <f t="shared" si="70"/>
        <v>0</v>
      </c>
      <c r="F450" s="121">
        <f t="shared" si="70"/>
        <v>0</v>
      </c>
    </row>
    <row r="451" spans="1:6" x14ac:dyDescent="0.25">
      <c r="A451" s="250" t="s">
        <v>261</v>
      </c>
      <c r="B451" s="95" t="s">
        <v>304</v>
      </c>
      <c r="C451" s="162">
        <v>0</v>
      </c>
      <c r="D451" s="123">
        <v>0</v>
      </c>
      <c r="E451" s="163">
        <v>0</v>
      </c>
      <c r="F451" s="122">
        <f>SUM(C451:E451)</f>
        <v>0</v>
      </c>
    </row>
    <row r="452" spans="1:6" x14ac:dyDescent="0.25">
      <c r="A452" s="251"/>
      <c r="B452" s="51" t="s">
        <v>305</v>
      </c>
      <c r="C452" s="162">
        <v>0</v>
      </c>
      <c r="D452" s="123">
        <v>0</v>
      </c>
      <c r="E452" s="163">
        <v>0</v>
      </c>
      <c r="F452" s="124">
        <f t="shared" ref="F452:F463" si="71">SUM(C452:E452)</f>
        <v>0</v>
      </c>
    </row>
    <row r="453" spans="1:6" x14ac:dyDescent="0.25">
      <c r="A453" s="251"/>
      <c r="B453" s="51" t="s">
        <v>24</v>
      </c>
      <c r="C453" s="162">
        <v>0</v>
      </c>
      <c r="D453" s="123">
        <v>0</v>
      </c>
      <c r="E453" s="163">
        <v>0</v>
      </c>
      <c r="F453" s="124">
        <f t="shared" si="71"/>
        <v>0</v>
      </c>
    </row>
    <row r="454" spans="1:6" x14ac:dyDescent="0.25">
      <c r="A454" s="251"/>
      <c r="B454" s="51" t="s">
        <v>25</v>
      </c>
      <c r="C454" s="162">
        <v>0</v>
      </c>
      <c r="D454" s="123">
        <v>0</v>
      </c>
      <c r="E454" s="163">
        <v>0</v>
      </c>
      <c r="F454" s="124">
        <f t="shared" si="71"/>
        <v>0</v>
      </c>
    </row>
    <row r="455" spans="1:6" x14ac:dyDescent="0.25">
      <c r="A455" s="251"/>
      <c r="B455" s="51" t="s">
        <v>26</v>
      </c>
      <c r="C455" s="162">
        <v>0</v>
      </c>
      <c r="D455" s="123">
        <v>0</v>
      </c>
      <c r="E455" s="163">
        <v>0</v>
      </c>
      <c r="F455" s="124">
        <f t="shared" si="71"/>
        <v>0</v>
      </c>
    </row>
    <row r="456" spans="1:6" x14ac:dyDescent="0.25">
      <c r="A456" s="251"/>
      <c r="B456" s="51" t="s">
        <v>309</v>
      </c>
      <c r="C456" s="162">
        <v>0</v>
      </c>
      <c r="D456" s="123">
        <v>0</v>
      </c>
      <c r="E456" s="163">
        <v>0</v>
      </c>
      <c r="F456" s="124">
        <f t="shared" si="71"/>
        <v>0</v>
      </c>
    </row>
    <row r="457" spans="1:6" x14ac:dyDescent="0.25">
      <c r="A457" s="251"/>
      <c r="B457" s="51" t="s">
        <v>28</v>
      </c>
      <c r="C457" s="162">
        <v>0</v>
      </c>
      <c r="D457" s="123">
        <v>0</v>
      </c>
      <c r="E457" s="163">
        <v>0</v>
      </c>
      <c r="F457" s="124">
        <f t="shared" si="71"/>
        <v>0</v>
      </c>
    </row>
    <row r="458" spans="1:6" x14ac:dyDescent="0.25">
      <c r="A458" s="251"/>
      <c r="B458" s="51" t="s">
        <v>29</v>
      </c>
      <c r="C458" s="162">
        <v>0</v>
      </c>
      <c r="D458" s="123">
        <v>0</v>
      </c>
      <c r="E458" s="163">
        <v>0</v>
      </c>
      <c r="F458" s="124">
        <f t="shared" si="71"/>
        <v>0</v>
      </c>
    </row>
    <row r="459" spans="1:6" x14ac:dyDescent="0.25">
      <c r="A459" s="251"/>
      <c r="B459" s="51" t="s">
        <v>30</v>
      </c>
      <c r="C459" s="162">
        <v>0</v>
      </c>
      <c r="D459" s="123">
        <v>0</v>
      </c>
      <c r="E459" s="163">
        <v>0</v>
      </c>
      <c r="F459" s="124">
        <f t="shared" si="71"/>
        <v>0</v>
      </c>
    </row>
    <row r="460" spans="1:6" x14ac:dyDescent="0.25">
      <c r="A460" s="251"/>
      <c r="B460" s="51" t="s">
        <v>31</v>
      </c>
      <c r="C460" s="162">
        <v>0</v>
      </c>
      <c r="D460" s="123">
        <v>0</v>
      </c>
      <c r="E460" s="163">
        <v>0</v>
      </c>
      <c r="F460" s="124">
        <f t="shared" si="71"/>
        <v>0</v>
      </c>
    </row>
    <row r="461" spans="1:6" x14ac:dyDescent="0.25">
      <c r="A461" s="251"/>
      <c r="B461" s="51" t="s">
        <v>32</v>
      </c>
      <c r="C461" s="162">
        <v>0</v>
      </c>
      <c r="D461" s="123">
        <v>0</v>
      </c>
      <c r="E461" s="163">
        <v>0</v>
      </c>
      <c r="F461" s="124">
        <f t="shared" si="71"/>
        <v>0</v>
      </c>
    </row>
    <row r="462" spans="1:6" x14ac:dyDescent="0.25">
      <c r="A462" s="251"/>
      <c r="B462" s="51" t="s">
        <v>310</v>
      </c>
      <c r="C462" s="162">
        <v>0</v>
      </c>
      <c r="D462" s="123">
        <v>0</v>
      </c>
      <c r="E462" s="163">
        <v>0</v>
      </c>
      <c r="F462" s="124">
        <f t="shared" si="71"/>
        <v>0</v>
      </c>
    </row>
    <row r="463" spans="1:6" ht="15.75" thickBot="1" x14ac:dyDescent="0.3">
      <c r="A463" s="251"/>
      <c r="B463" s="68" t="s">
        <v>20</v>
      </c>
      <c r="C463" s="162">
        <v>0</v>
      </c>
      <c r="D463" s="123">
        <v>0</v>
      </c>
      <c r="E463" s="163">
        <v>0</v>
      </c>
      <c r="F463" s="139">
        <f t="shared" si="71"/>
        <v>0</v>
      </c>
    </row>
    <row r="464" spans="1:6" ht="15.75" thickBot="1" x14ac:dyDescent="0.3">
      <c r="A464" s="255" t="s">
        <v>299</v>
      </c>
      <c r="B464" s="256"/>
      <c r="C464" s="120">
        <f>SUM(C451:C463)</f>
        <v>0</v>
      </c>
      <c r="D464" s="120">
        <f t="shared" ref="D464:F464" si="72">SUM(D451:D463)</f>
        <v>0</v>
      </c>
      <c r="E464" s="120">
        <f t="shared" si="72"/>
        <v>0</v>
      </c>
      <c r="F464" s="121">
        <f t="shared" si="72"/>
        <v>0</v>
      </c>
    </row>
    <row r="465" spans="1:6" x14ac:dyDescent="0.25">
      <c r="A465" s="257" t="s">
        <v>262</v>
      </c>
      <c r="B465" s="95" t="s">
        <v>304</v>
      </c>
      <c r="C465" s="162">
        <v>0</v>
      </c>
      <c r="D465" s="123">
        <v>0</v>
      </c>
      <c r="E465" s="163">
        <v>0</v>
      </c>
      <c r="F465" s="122">
        <f>SUM(C465:E465)</f>
        <v>0</v>
      </c>
    </row>
    <row r="466" spans="1:6" x14ac:dyDescent="0.25">
      <c r="A466" s="258"/>
      <c r="B466" s="51" t="s">
        <v>305</v>
      </c>
      <c r="C466" s="162">
        <v>0</v>
      </c>
      <c r="D466" s="123">
        <v>0</v>
      </c>
      <c r="E466" s="163">
        <v>0</v>
      </c>
      <c r="F466" s="124">
        <f t="shared" ref="F466:F477" si="73">SUM(C466:E466)</f>
        <v>0</v>
      </c>
    </row>
    <row r="467" spans="1:6" x14ac:dyDescent="0.25">
      <c r="A467" s="258"/>
      <c r="B467" s="51" t="s">
        <v>24</v>
      </c>
      <c r="C467" s="162">
        <v>0</v>
      </c>
      <c r="D467" s="123">
        <v>0</v>
      </c>
      <c r="E467" s="163">
        <v>0</v>
      </c>
      <c r="F467" s="124">
        <f t="shared" si="73"/>
        <v>0</v>
      </c>
    </row>
    <row r="468" spans="1:6" x14ac:dyDescent="0.25">
      <c r="A468" s="258"/>
      <c r="B468" s="51" t="s">
        <v>25</v>
      </c>
      <c r="C468" s="162">
        <v>0</v>
      </c>
      <c r="D468" s="123">
        <v>0</v>
      </c>
      <c r="E468" s="163">
        <v>0</v>
      </c>
      <c r="F468" s="124">
        <f t="shared" si="73"/>
        <v>0</v>
      </c>
    </row>
    <row r="469" spans="1:6" x14ac:dyDescent="0.25">
      <c r="A469" s="258"/>
      <c r="B469" s="51" t="s">
        <v>26</v>
      </c>
      <c r="C469" s="162">
        <v>0</v>
      </c>
      <c r="D469" s="123">
        <v>0</v>
      </c>
      <c r="E469" s="163">
        <v>0</v>
      </c>
      <c r="F469" s="124">
        <f t="shared" si="73"/>
        <v>0</v>
      </c>
    </row>
    <row r="470" spans="1:6" x14ac:dyDescent="0.25">
      <c r="A470" s="258"/>
      <c r="B470" s="51" t="s">
        <v>309</v>
      </c>
      <c r="C470" s="162">
        <v>0</v>
      </c>
      <c r="D470" s="123">
        <v>0</v>
      </c>
      <c r="E470" s="163">
        <v>0</v>
      </c>
      <c r="F470" s="124">
        <f t="shared" si="73"/>
        <v>0</v>
      </c>
    </row>
    <row r="471" spans="1:6" x14ac:dyDescent="0.25">
      <c r="A471" s="258"/>
      <c r="B471" s="51" t="s">
        <v>28</v>
      </c>
      <c r="C471" s="162">
        <v>0</v>
      </c>
      <c r="D471" s="123">
        <v>0</v>
      </c>
      <c r="E471" s="163">
        <v>0</v>
      </c>
      <c r="F471" s="124">
        <f t="shared" si="73"/>
        <v>0</v>
      </c>
    </row>
    <row r="472" spans="1:6" x14ac:dyDescent="0.25">
      <c r="A472" s="258"/>
      <c r="B472" s="51" t="s">
        <v>29</v>
      </c>
      <c r="C472" s="162">
        <v>0</v>
      </c>
      <c r="D472" s="123">
        <v>0</v>
      </c>
      <c r="E472" s="163">
        <v>0</v>
      </c>
      <c r="F472" s="124">
        <f t="shared" si="73"/>
        <v>0</v>
      </c>
    </row>
    <row r="473" spans="1:6" x14ac:dyDescent="0.25">
      <c r="A473" s="258"/>
      <c r="B473" s="51" t="s">
        <v>30</v>
      </c>
      <c r="C473" s="162">
        <v>0</v>
      </c>
      <c r="D473" s="123">
        <v>0</v>
      </c>
      <c r="E473" s="163">
        <v>0</v>
      </c>
      <c r="F473" s="124">
        <f t="shared" si="73"/>
        <v>0</v>
      </c>
    </row>
    <row r="474" spans="1:6" x14ac:dyDescent="0.25">
      <c r="A474" s="258"/>
      <c r="B474" s="51" t="s">
        <v>31</v>
      </c>
      <c r="C474" s="162">
        <v>0</v>
      </c>
      <c r="D474" s="123">
        <v>0</v>
      </c>
      <c r="E474" s="163">
        <v>0</v>
      </c>
      <c r="F474" s="124">
        <f t="shared" si="73"/>
        <v>0</v>
      </c>
    </row>
    <row r="475" spans="1:6" x14ac:dyDescent="0.25">
      <c r="A475" s="258"/>
      <c r="B475" s="51" t="s">
        <v>32</v>
      </c>
      <c r="C475" s="162">
        <v>0</v>
      </c>
      <c r="D475" s="123">
        <v>0</v>
      </c>
      <c r="E475" s="163">
        <v>0</v>
      </c>
      <c r="F475" s="124">
        <f t="shared" si="73"/>
        <v>0</v>
      </c>
    </row>
    <row r="476" spans="1:6" x14ac:dyDescent="0.25">
      <c r="A476" s="258"/>
      <c r="B476" s="51" t="s">
        <v>310</v>
      </c>
      <c r="C476" s="162">
        <v>0</v>
      </c>
      <c r="D476" s="123">
        <v>0</v>
      </c>
      <c r="E476" s="163">
        <v>0</v>
      </c>
      <c r="F476" s="124">
        <f t="shared" si="73"/>
        <v>0</v>
      </c>
    </row>
    <row r="477" spans="1:6" ht="15.75" thickBot="1" x14ac:dyDescent="0.3">
      <c r="A477" s="259"/>
      <c r="B477" s="68" t="s">
        <v>20</v>
      </c>
      <c r="C477" s="162">
        <v>0</v>
      </c>
      <c r="D477" s="123">
        <v>0</v>
      </c>
      <c r="E477" s="163">
        <v>0</v>
      </c>
      <c r="F477" s="139">
        <f t="shared" si="73"/>
        <v>0</v>
      </c>
    </row>
    <row r="478" spans="1:6" ht="15.75" thickBot="1" x14ac:dyDescent="0.3">
      <c r="A478" s="260" t="s">
        <v>299</v>
      </c>
      <c r="B478" s="261"/>
      <c r="C478" s="120">
        <f>SUM(C465:C477)</f>
        <v>0</v>
      </c>
      <c r="D478" s="120">
        <f t="shared" ref="D478:F478" si="74">SUM(D465:D477)</f>
        <v>0</v>
      </c>
      <c r="E478" s="120">
        <f t="shared" si="74"/>
        <v>0</v>
      </c>
      <c r="F478" s="121">
        <f t="shared" si="74"/>
        <v>0</v>
      </c>
    </row>
    <row r="479" spans="1:6" x14ac:dyDescent="0.25">
      <c r="A479" s="250" t="s">
        <v>263</v>
      </c>
      <c r="B479" s="95" t="s">
        <v>304</v>
      </c>
      <c r="C479" s="162">
        <v>0</v>
      </c>
      <c r="D479" s="123">
        <v>0</v>
      </c>
      <c r="E479" s="163">
        <v>0</v>
      </c>
      <c r="F479" s="122">
        <f>SUM(C479:E479)</f>
        <v>0</v>
      </c>
    </row>
    <row r="480" spans="1:6" x14ac:dyDescent="0.25">
      <c r="A480" s="251"/>
      <c r="B480" s="51" t="s">
        <v>305</v>
      </c>
      <c r="C480" s="162">
        <v>0</v>
      </c>
      <c r="D480" s="123">
        <v>0</v>
      </c>
      <c r="E480" s="163">
        <v>0</v>
      </c>
      <c r="F480" s="124">
        <f t="shared" ref="F480:F491" si="75">SUM(C480:E480)</f>
        <v>0</v>
      </c>
    </row>
    <row r="481" spans="1:6" x14ac:dyDescent="0.25">
      <c r="A481" s="251"/>
      <c r="B481" s="51" t="s">
        <v>24</v>
      </c>
      <c r="C481" s="162">
        <v>0</v>
      </c>
      <c r="D481" s="123">
        <v>0</v>
      </c>
      <c r="E481" s="163">
        <v>0</v>
      </c>
      <c r="F481" s="124">
        <f t="shared" si="75"/>
        <v>0</v>
      </c>
    </row>
    <row r="482" spans="1:6" x14ac:dyDescent="0.25">
      <c r="A482" s="251"/>
      <c r="B482" s="51" t="s">
        <v>25</v>
      </c>
      <c r="C482" s="162">
        <v>0</v>
      </c>
      <c r="D482" s="123">
        <v>0</v>
      </c>
      <c r="E482" s="163">
        <v>0</v>
      </c>
      <c r="F482" s="124">
        <f t="shared" si="75"/>
        <v>0</v>
      </c>
    </row>
    <row r="483" spans="1:6" x14ac:dyDescent="0.25">
      <c r="A483" s="251"/>
      <c r="B483" s="51" t="s">
        <v>26</v>
      </c>
      <c r="C483" s="162">
        <v>0</v>
      </c>
      <c r="D483" s="123">
        <v>0</v>
      </c>
      <c r="E483" s="163">
        <v>0</v>
      </c>
      <c r="F483" s="124">
        <f t="shared" si="75"/>
        <v>0</v>
      </c>
    </row>
    <row r="484" spans="1:6" x14ac:dyDescent="0.25">
      <c r="A484" s="251"/>
      <c r="B484" s="51" t="s">
        <v>309</v>
      </c>
      <c r="C484" s="162">
        <v>0</v>
      </c>
      <c r="D484" s="123">
        <v>0</v>
      </c>
      <c r="E484" s="163">
        <v>0</v>
      </c>
      <c r="F484" s="124">
        <f t="shared" si="75"/>
        <v>0</v>
      </c>
    </row>
    <row r="485" spans="1:6" x14ac:dyDescent="0.25">
      <c r="A485" s="251"/>
      <c r="B485" s="51" t="s">
        <v>28</v>
      </c>
      <c r="C485" s="162">
        <v>0</v>
      </c>
      <c r="D485" s="123">
        <v>0</v>
      </c>
      <c r="E485" s="163">
        <v>0</v>
      </c>
      <c r="F485" s="124">
        <f t="shared" si="75"/>
        <v>0</v>
      </c>
    </row>
    <row r="486" spans="1:6" x14ac:dyDescent="0.25">
      <c r="A486" s="251"/>
      <c r="B486" s="51" t="s">
        <v>29</v>
      </c>
      <c r="C486" s="162">
        <v>0</v>
      </c>
      <c r="D486" s="123">
        <v>0</v>
      </c>
      <c r="E486" s="163">
        <v>0</v>
      </c>
      <c r="F486" s="124">
        <f t="shared" si="75"/>
        <v>0</v>
      </c>
    </row>
    <row r="487" spans="1:6" x14ac:dyDescent="0.25">
      <c r="A487" s="251"/>
      <c r="B487" s="51" t="s">
        <v>30</v>
      </c>
      <c r="C487" s="162">
        <v>0</v>
      </c>
      <c r="D487" s="123">
        <v>0</v>
      </c>
      <c r="E487" s="163">
        <v>0</v>
      </c>
      <c r="F487" s="124">
        <f t="shared" si="75"/>
        <v>0</v>
      </c>
    </row>
    <row r="488" spans="1:6" x14ac:dyDescent="0.25">
      <c r="A488" s="251"/>
      <c r="B488" s="51" t="s">
        <v>31</v>
      </c>
      <c r="C488" s="123">
        <v>0</v>
      </c>
      <c r="D488" s="123">
        <v>1</v>
      </c>
      <c r="E488" s="123">
        <v>0</v>
      </c>
      <c r="F488" s="124">
        <f t="shared" si="75"/>
        <v>1</v>
      </c>
    </row>
    <row r="489" spans="1:6" x14ac:dyDescent="0.25">
      <c r="A489" s="251"/>
      <c r="B489" s="51" t="s">
        <v>32</v>
      </c>
      <c r="C489" s="162">
        <v>0</v>
      </c>
      <c r="D489" s="123">
        <v>0</v>
      </c>
      <c r="E489" s="163">
        <v>0</v>
      </c>
      <c r="F489" s="124">
        <f t="shared" si="75"/>
        <v>0</v>
      </c>
    </row>
    <row r="490" spans="1:6" x14ac:dyDescent="0.25">
      <c r="A490" s="251"/>
      <c r="B490" s="51" t="s">
        <v>310</v>
      </c>
      <c r="C490" s="162">
        <v>0</v>
      </c>
      <c r="D490" s="123">
        <v>0</v>
      </c>
      <c r="E490" s="163">
        <v>0</v>
      </c>
      <c r="F490" s="124">
        <f t="shared" si="75"/>
        <v>0</v>
      </c>
    </row>
    <row r="491" spans="1:6" ht="15.75" thickBot="1" x14ac:dyDescent="0.3">
      <c r="A491" s="251"/>
      <c r="B491" s="68" t="s">
        <v>20</v>
      </c>
      <c r="C491" s="162">
        <v>0</v>
      </c>
      <c r="D491" s="123">
        <v>0</v>
      </c>
      <c r="E491" s="163">
        <v>0</v>
      </c>
      <c r="F491" s="139">
        <f t="shared" si="75"/>
        <v>0</v>
      </c>
    </row>
    <row r="492" spans="1:6" ht="15.75" thickBot="1" x14ac:dyDescent="0.3">
      <c r="A492" s="255" t="s">
        <v>299</v>
      </c>
      <c r="B492" s="256"/>
      <c r="C492" s="120">
        <f>SUM(C479:C491)</f>
        <v>0</v>
      </c>
      <c r="D492" s="120">
        <f t="shared" ref="D492:F492" si="76">SUM(D479:D491)</f>
        <v>1</v>
      </c>
      <c r="E492" s="120">
        <f t="shared" si="76"/>
        <v>0</v>
      </c>
      <c r="F492" s="121">
        <f t="shared" si="76"/>
        <v>1</v>
      </c>
    </row>
    <row r="493" spans="1:6" x14ac:dyDescent="0.25">
      <c r="A493" s="250" t="s">
        <v>270</v>
      </c>
      <c r="B493" s="95" t="s">
        <v>304</v>
      </c>
      <c r="C493" s="159">
        <v>0</v>
      </c>
      <c r="D493" s="143">
        <v>0</v>
      </c>
      <c r="E493" s="160">
        <v>0</v>
      </c>
      <c r="F493" s="122">
        <f>SUM(C493:E493)</f>
        <v>0</v>
      </c>
    </row>
    <row r="494" spans="1:6" x14ac:dyDescent="0.25">
      <c r="A494" s="251"/>
      <c r="B494" s="51" t="s">
        <v>305</v>
      </c>
      <c r="C494" s="162">
        <v>0</v>
      </c>
      <c r="D494" s="123">
        <v>0</v>
      </c>
      <c r="E494" s="163">
        <v>0</v>
      </c>
      <c r="F494" s="124">
        <f t="shared" ref="F494:F505" si="77">SUM(C494:E494)</f>
        <v>0</v>
      </c>
    </row>
    <row r="495" spans="1:6" x14ac:dyDescent="0.25">
      <c r="A495" s="251"/>
      <c r="B495" s="51" t="s">
        <v>24</v>
      </c>
      <c r="C495" s="162">
        <v>0</v>
      </c>
      <c r="D495" s="123">
        <v>0</v>
      </c>
      <c r="E495" s="163">
        <v>0</v>
      </c>
      <c r="F495" s="124">
        <f t="shared" si="77"/>
        <v>0</v>
      </c>
    </row>
    <row r="496" spans="1:6" x14ac:dyDescent="0.25">
      <c r="A496" s="251"/>
      <c r="B496" s="51" t="s">
        <v>25</v>
      </c>
      <c r="C496" s="162">
        <v>0</v>
      </c>
      <c r="D496" s="123">
        <v>0</v>
      </c>
      <c r="E496" s="163">
        <v>0</v>
      </c>
      <c r="F496" s="124">
        <f t="shared" si="77"/>
        <v>0</v>
      </c>
    </row>
    <row r="497" spans="1:6" x14ac:dyDescent="0.25">
      <c r="A497" s="251"/>
      <c r="B497" s="51" t="s">
        <v>26</v>
      </c>
      <c r="C497" s="162">
        <v>0</v>
      </c>
      <c r="D497" s="123">
        <v>0</v>
      </c>
      <c r="E497" s="163">
        <v>0</v>
      </c>
      <c r="F497" s="124">
        <f t="shared" si="77"/>
        <v>0</v>
      </c>
    </row>
    <row r="498" spans="1:6" x14ac:dyDescent="0.25">
      <c r="A498" s="251"/>
      <c r="B498" s="51" t="s">
        <v>309</v>
      </c>
      <c r="C498" s="162">
        <v>0</v>
      </c>
      <c r="D498" s="123">
        <v>0</v>
      </c>
      <c r="E498" s="163">
        <v>0</v>
      </c>
      <c r="F498" s="124">
        <f t="shared" si="77"/>
        <v>0</v>
      </c>
    </row>
    <row r="499" spans="1:6" x14ac:dyDescent="0.25">
      <c r="A499" s="251"/>
      <c r="B499" s="51" t="s">
        <v>28</v>
      </c>
      <c r="C499" s="162">
        <v>0</v>
      </c>
      <c r="D499" s="123">
        <v>0</v>
      </c>
      <c r="E499" s="163">
        <v>0</v>
      </c>
      <c r="F499" s="124">
        <f t="shared" si="77"/>
        <v>0</v>
      </c>
    </row>
    <row r="500" spans="1:6" x14ac:dyDescent="0.25">
      <c r="A500" s="251"/>
      <c r="B500" s="51" t="s">
        <v>29</v>
      </c>
      <c r="C500" s="162">
        <v>0</v>
      </c>
      <c r="D500" s="123">
        <v>0</v>
      </c>
      <c r="E500" s="163">
        <v>0</v>
      </c>
      <c r="F500" s="124">
        <f t="shared" si="77"/>
        <v>0</v>
      </c>
    </row>
    <row r="501" spans="1:6" x14ac:dyDescent="0.25">
      <c r="A501" s="251"/>
      <c r="B501" s="51" t="s">
        <v>30</v>
      </c>
      <c r="C501" s="162">
        <v>0</v>
      </c>
      <c r="D501" s="123">
        <v>0</v>
      </c>
      <c r="E501" s="163">
        <v>0</v>
      </c>
      <c r="F501" s="124">
        <f t="shared" si="77"/>
        <v>0</v>
      </c>
    </row>
    <row r="502" spans="1:6" x14ac:dyDescent="0.25">
      <c r="A502" s="251"/>
      <c r="B502" s="51" t="s">
        <v>31</v>
      </c>
      <c r="C502" s="162">
        <v>0</v>
      </c>
      <c r="D502" s="123">
        <v>0</v>
      </c>
      <c r="E502" s="163">
        <v>0</v>
      </c>
      <c r="F502" s="124">
        <f t="shared" si="77"/>
        <v>0</v>
      </c>
    </row>
    <row r="503" spans="1:6" x14ac:dyDescent="0.25">
      <c r="A503" s="251"/>
      <c r="B503" s="51" t="s">
        <v>32</v>
      </c>
      <c r="C503" s="162">
        <v>0</v>
      </c>
      <c r="D503" s="123">
        <v>0</v>
      </c>
      <c r="E503" s="163">
        <v>0</v>
      </c>
      <c r="F503" s="124">
        <f t="shared" si="77"/>
        <v>0</v>
      </c>
    </row>
    <row r="504" spans="1:6" x14ac:dyDescent="0.25">
      <c r="A504" s="251"/>
      <c r="B504" s="51" t="s">
        <v>310</v>
      </c>
      <c r="C504" s="162">
        <v>0</v>
      </c>
      <c r="D504" s="123">
        <v>0</v>
      </c>
      <c r="E504" s="163">
        <v>0</v>
      </c>
      <c r="F504" s="124">
        <f t="shared" si="77"/>
        <v>0</v>
      </c>
    </row>
    <row r="505" spans="1:6" ht="15.75" thickBot="1" x14ac:dyDescent="0.3">
      <c r="A505" s="252"/>
      <c r="B505" s="91" t="s">
        <v>20</v>
      </c>
      <c r="C505" s="169">
        <v>0</v>
      </c>
      <c r="D505" s="156">
        <v>0</v>
      </c>
      <c r="E505" s="170">
        <v>0</v>
      </c>
      <c r="F505" s="129">
        <f t="shared" si="77"/>
        <v>0</v>
      </c>
    </row>
    <row r="506" spans="1:6" ht="15.75" thickBot="1" x14ac:dyDescent="0.3">
      <c r="A506" s="253" t="s">
        <v>299</v>
      </c>
      <c r="B506" s="254"/>
      <c r="C506" s="157">
        <f>SUM(C493:C505)</f>
        <v>0</v>
      </c>
      <c r="D506" s="157">
        <f t="shared" ref="D506:F506" si="78">SUM(D493:D505)</f>
        <v>0</v>
      </c>
      <c r="E506" s="157">
        <f t="shared" si="78"/>
        <v>0</v>
      </c>
      <c r="F506" s="157">
        <f t="shared" si="78"/>
        <v>0</v>
      </c>
    </row>
    <row r="507" spans="1:6" x14ac:dyDescent="0.25">
      <c r="A507" s="250" t="s">
        <v>271</v>
      </c>
      <c r="B507" s="95" t="s">
        <v>304</v>
      </c>
      <c r="C507" s="162">
        <v>0</v>
      </c>
      <c r="D507" s="123">
        <v>0</v>
      </c>
      <c r="E507" s="163">
        <v>0</v>
      </c>
      <c r="F507" s="122">
        <f>SUM(C507:E507)</f>
        <v>0</v>
      </c>
    </row>
    <row r="508" spans="1:6" x14ac:dyDescent="0.25">
      <c r="A508" s="251"/>
      <c r="B508" s="51" t="s">
        <v>305</v>
      </c>
      <c r="C508" s="162">
        <v>0</v>
      </c>
      <c r="D508" s="123">
        <v>0</v>
      </c>
      <c r="E508" s="163">
        <v>0</v>
      </c>
      <c r="F508" s="124">
        <f t="shared" ref="F508:F519" si="79">SUM(C508:E508)</f>
        <v>0</v>
      </c>
    </row>
    <row r="509" spans="1:6" x14ac:dyDescent="0.25">
      <c r="A509" s="251"/>
      <c r="B509" s="51" t="s">
        <v>24</v>
      </c>
      <c r="C509" s="123">
        <v>0</v>
      </c>
      <c r="D509" s="123">
        <v>6</v>
      </c>
      <c r="E509" s="123">
        <v>0</v>
      </c>
      <c r="F509" s="124">
        <f t="shared" si="79"/>
        <v>6</v>
      </c>
    </row>
    <row r="510" spans="1:6" x14ac:dyDescent="0.25">
      <c r="A510" s="251"/>
      <c r="B510" s="51" t="s">
        <v>25</v>
      </c>
      <c r="C510" s="162">
        <v>0</v>
      </c>
      <c r="D510" s="123">
        <v>0</v>
      </c>
      <c r="E510" s="163">
        <v>0</v>
      </c>
      <c r="F510" s="124">
        <f t="shared" si="79"/>
        <v>0</v>
      </c>
    </row>
    <row r="511" spans="1:6" x14ac:dyDescent="0.25">
      <c r="A511" s="251"/>
      <c r="B511" s="51" t="s">
        <v>26</v>
      </c>
      <c r="C511" s="162">
        <v>0</v>
      </c>
      <c r="D511" s="123">
        <v>0</v>
      </c>
      <c r="E511" s="163">
        <v>0</v>
      </c>
      <c r="F511" s="124">
        <f t="shared" si="79"/>
        <v>0</v>
      </c>
    </row>
    <row r="512" spans="1:6" x14ac:dyDescent="0.25">
      <c r="A512" s="251"/>
      <c r="B512" s="51" t="s">
        <v>309</v>
      </c>
      <c r="C512" s="162">
        <v>0</v>
      </c>
      <c r="D512" s="123">
        <v>0</v>
      </c>
      <c r="E512" s="163">
        <v>0</v>
      </c>
      <c r="F512" s="124">
        <f t="shared" si="79"/>
        <v>0</v>
      </c>
    </row>
    <row r="513" spans="1:6" x14ac:dyDescent="0.25">
      <c r="A513" s="251"/>
      <c r="B513" s="51" t="s">
        <v>28</v>
      </c>
      <c r="C513" s="123">
        <v>0</v>
      </c>
      <c r="D513" s="123">
        <v>34</v>
      </c>
      <c r="E513" s="123">
        <v>0</v>
      </c>
      <c r="F513" s="124">
        <f t="shared" si="79"/>
        <v>34</v>
      </c>
    </row>
    <row r="514" spans="1:6" x14ac:dyDescent="0.25">
      <c r="A514" s="251"/>
      <c r="B514" s="51" t="s">
        <v>29</v>
      </c>
      <c r="C514" s="162">
        <v>0</v>
      </c>
      <c r="D514" s="123">
        <v>0</v>
      </c>
      <c r="E514" s="163">
        <v>0</v>
      </c>
      <c r="F514" s="124">
        <f t="shared" si="79"/>
        <v>0</v>
      </c>
    </row>
    <row r="515" spans="1:6" x14ac:dyDescent="0.25">
      <c r="A515" s="251"/>
      <c r="B515" s="51" t="s">
        <v>30</v>
      </c>
      <c r="C515" s="162">
        <v>0</v>
      </c>
      <c r="D515" s="123">
        <v>0</v>
      </c>
      <c r="E515" s="163">
        <v>0</v>
      </c>
      <c r="F515" s="124">
        <f t="shared" si="79"/>
        <v>0</v>
      </c>
    </row>
    <row r="516" spans="1:6" x14ac:dyDescent="0.25">
      <c r="A516" s="251"/>
      <c r="B516" s="51" t="s">
        <v>31</v>
      </c>
      <c r="C516" s="162">
        <v>0</v>
      </c>
      <c r="D516" s="123">
        <v>0</v>
      </c>
      <c r="E516" s="163">
        <v>0</v>
      </c>
      <c r="F516" s="124">
        <f t="shared" si="79"/>
        <v>0</v>
      </c>
    </row>
    <row r="517" spans="1:6" x14ac:dyDescent="0.25">
      <c r="A517" s="251"/>
      <c r="B517" s="51" t="s">
        <v>32</v>
      </c>
      <c r="C517" s="162">
        <v>0</v>
      </c>
      <c r="D517" s="123">
        <v>0</v>
      </c>
      <c r="E517" s="163">
        <v>0</v>
      </c>
      <c r="F517" s="124">
        <f t="shared" si="79"/>
        <v>0</v>
      </c>
    </row>
    <row r="518" spans="1:6" x14ac:dyDescent="0.25">
      <c r="A518" s="251"/>
      <c r="B518" s="51" t="s">
        <v>310</v>
      </c>
      <c r="C518" s="162">
        <v>0</v>
      </c>
      <c r="D518" s="123">
        <v>0</v>
      </c>
      <c r="E518" s="163">
        <v>0</v>
      </c>
      <c r="F518" s="124">
        <f t="shared" si="79"/>
        <v>0</v>
      </c>
    </row>
    <row r="519" spans="1:6" ht="15.75" thickBot="1" x14ac:dyDescent="0.3">
      <c r="A519" s="251"/>
      <c r="B519" s="68" t="s">
        <v>20</v>
      </c>
      <c r="C519" s="165">
        <v>0</v>
      </c>
      <c r="D519" s="137">
        <v>0</v>
      </c>
      <c r="E519" s="166">
        <v>0</v>
      </c>
      <c r="F519" s="139">
        <f t="shared" si="79"/>
        <v>0</v>
      </c>
    </row>
    <row r="520" spans="1:6" ht="15.75" thickBot="1" x14ac:dyDescent="0.3">
      <c r="A520" s="255" t="s">
        <v>299</v>
      </c>
      <c r="B520" s="256"/>
      <c r="C520" s="120">
        <f>SUM(C507:C519)</f>
        <v>0</v>
      </c>
      <c r="D520" s="120">
        <f t="shared" ref="D520:E520" si="80">SUM(D507:D519)</f>
        <v>40</v>
      </c>
      <c r="E520" s="120">
        <f t="shared" si="80"/>
        <v>0</v>
      </c>
      <c r="F520" s="121">
        <f>SUM(F507:F519)</f>
        <v>40</v>
      </c>
    </row>
    <row r="521" spans="1:6" x14ac:dyDescent="0.25">
      <c r="A521" s="250" t="s">
        <v>272</v>
      </c>
      <c r="B521" s="95" t="s">
        <v>304</v>
      </c>
      <c r="C521" s="159">
        <v>0</v>
      </c>
      <c r="D521" s="143">
        <v>0</v>
      </c>
      <c r="E521" s="160">
        <v>0</v>
      </c>
      <c r="F521" s="122">
        <f>SUM(C521:E521)</f>
        <v>0</v>
      </c>
    </row>
    <row r="522" spans="1:6" x14ac:dyDescent="0.25">
      <c r="A522" s="251"/>
      <c r="B522" s="51" t="s">
        <v>305</v>
      </c>
      <c r="C522" s="162">
        <v>0</v>
      </c>
      <c r="D522" s="123">
        <v>0</v>
      </c>
      <c r="E522" s="163">
        <v>0</v>
      </c>
      <c r="F522" s="124">
        <f t="shared" ref="F522:F532" si="81">SUM(C522:E522)</f>
        <v>0</v>
      </c>
    </row>
    <row r="523" spans="1:6" x14ac:dyDescent="0.25">
      <c r="A523" s="251"/>
      <c r="B523" s="51" t="s">
        <v>24</v>
      </c>
      <c r="C523" s="162">
        <v>0</v>
      </c>
      <c r="D523" s="123">
        <v>0</v>
      </c>
      <c r="E523" s="163">
        <v>0</v>
      </c>
      <c r="F523" s="124">
        <f t="shared" si="81"/>
        <v>0</v>
      </c>
    </row>
    <row r="524" spans="1:6" x14ac:dyDescent="0.25">
      <c r="A524" s="251"/>
      <c r="B524" s="51" t="s">
        <v>25</v>
      </c>
      <c r="C524" s="162">
        <v>0</v>
      </c>
      <c r="D524" s="123">
        <v>0</v>
      </c>
      <c r="E524" s="163">
        <v>0</v>
      </c>
      <c r="F524" s="124">
        <f t="shared" si="81"/>
        <v>0</v>
      </c>
    </row>
    <row r="525" spans="1:6" x14ac:dyDescent="0.25">
      <c r="A525" s="251"/>
      <c r="B525" s="51" t="s">
        <v>26</v>
      </c>
      <c r="C525" s="162">
        <v>0</v>
      </c>
      <c r="D525" s="123">
        <v>0</v>
      </c>
      <c r="E525" s="163">
        <v>0</v>
      </c>
      <c r="F525" s="124">
        <f t="shared" si="81"/>
        <v>0</v>
      </c>
    </row>
    <row r="526" spans="1:6" x14ac:dyDescent="0.25">
      <c r="A526" s="251"/>
      <c r="B526" s="51" t="s">
        <v>309</v>
      </c>
      <c r="C526" s="162">
        <v>0</v>
      </c>
      <c r="D526" s="123">
        <v>0</v>
      </c>
      <c r="E526" s="163">
        <v>0</v>
      </c>
      <c r="F526" s="124">
        <f t="shared" si="81"/>
        <v>0</v>
      </c>
    </row>
    <row r="527" spans="1:6" x14ac:dyDescent="0.25">
      <c r="A527" s="251"/>
      <c r="B527" s="51" t="s">
        <v>28</v>
      </c>
      <c r="C527" s="162">
        <v>0</v>
      </c>
      <c r="D527" s="123">
        <v>0</v>
      </c>
      <c r="E527" s="163">
        <v>0</v>
      </c>
      <c r="F527" s="124">
        <f t="shared" si="81"/>
        <v>0</v>
      </c>
    </row>
    <row r="528" spans="1:6" x14ac:dyDescent="0.25">
      <c r="A528" s="251"/>
      <c r="B528" s="51" t="s">
        <v>29</v>
      </c>
      <c r="C528" s="162">
        <v>0</v>
      </c>
      <c r="D528" s="123">
        <v>0</v>
      </c>
      <c r="E528" s="163">
        <v>0</v>
      </c>
      <c r="F528" s="124">
        <f t="shared" si="81"/>
        <v>0</v>
      </c>
    </row>
    <row r="529" spans="1:6" x14ac:dyDescent="0.25">
      <c r="A529" s="251"/>
      <c r="B529" s="51" t="s">
        <v>30</v>
      </c>
      <c r="C529" s="162">
        <v>0</v>
      </c>
      <c r="D529" s="123">
        <v>0</v>
      </c>
      <c r="E529" s="163">
        <v>0</v>
      </c>
      <c r="F529" s="124">
        <f t="shared" si="81"/>
        <v>0</v>
      </c>
    </row>
    <row r="530" spans="1:6" x14ac:dyDescent="0.25">
      <c r="A530" s="251"/>
      <c r="B530" s="51" t="s">
        <v>31</v>
      </c>
      <c r="C530" s="162">
        <v>0</v>
      </c>
      <c r="D530" s="123">
        <v>0</v>
      </c>
      <c r="E530" s="163">
        <v>0</v>
      </c>
      <c r="F530" s="124">
        <f t="shared" si="81"/>
        <v>0</v>
      </c>
    </row>
    <row r="531" spans="1:6" x14ac:dyDescent="0.25">
      <c r="A531" s="251"/>
      <c r="B531" s="51" t="s">
        <v>32</v>
      </c>
      <c r="C531" s="162">
        <v>0</v>
      </c>
      <c r="D531" s="123">
        <v>0</v>
      </c>
      <c r="E531" s="163">
        <v>0</v>
      </c>
      <c r="F531" s="124">
        <f t="shared" si="81"/>
        <v>0</v>
      </c>
    </row>
    <row r="532" spans="1:6" x14ac:dyDescent="0.25">
      <c r="A532" s="251"/>
      <c r="B532" s="68" t="s">
        <v>310</v>
      </c>
      <c r="C532" s="165">
        <v>0</v>
      </c>
      <c r="D532" s="137">
        <v>0</v>
      </c>
      <c r="E532" s="166">
        <v>0</v>
      </c>
      <c r="F532" s="139">
        <f t="shared" si="81"/>
        <v>0</v>
      </c>
    </row>
    <row r="533" spans="1:6" ht="15.75" thickBot="1" x14ac:dyDescent="0.3">
      <c r="A533" s="251"/>
      <c r="B533" s="68" t="s">
        <v>20</v>
      </c>
      <c r="C533" s="165">
        <v>0</v>
      </c>
      <c r="D533" s="137">
        <v>0</v>
      </c>
      <c r="E533" s="166">
        <v>0</v>
      </c>
      <c r="F533" s="139"/>
    </row>
    <row r="534" spans="1:6" ht="15.75" thickBot="1" x14ac:dyDescent="0.3">
      <c r="A534" s="255" t="s">
        <v>299</v>
      </c>
      <c r="B534" s="256"/>
      <c r="C534" s="120">
        <f>SUM(C521:C533)</f>
        <v>0</v>
      </c>
      <c r="D534" s="120">
        <f t="shared" ref="D534:F534" si="82">SUM(D521:D533)</f>
        <v>0</v>
      </c>
      <c r="E534" s="120">
        <f t="shared" si="82"/>
        <v>0</v>
      </c>
      <c r="F534" s="121">
        <f t="shared" si="82"/>
        <v>0</v>
      </c>
    </row>
    <row r="535" spans="1:6" x14ac:dyDescent="0.25">
      <c r="A535" s="250" t="s">
        <v>273</v>
      </c>
      <c r="B535" s="95" t="s">
        <v>304</v>
      </c>
      <c r="C535" s="171">
        <v>0</v>
      </c>
      <c r="D535" s="120">
        <v>0</v>
      </c>
      <c r="E535" s="172">
        <v>0</v>
      </c>
      <c r="F535" s="122">
        <f>SUM(C535:E535)</f>
        <v>0</v>
      </c>
    </row>
    <row r="536" spans="1:6" x14ac:dyDescent="0.25">
      <c r="A536" s="251"/>
      <c r="B536" s="51" t="s">
        <v>305</v>
      </c>
      <c r="C536" s="165">
        <v>0</v>
      </c>
      <c r="D536" s="137">
        <v>0</v>
      </c>
      <c r="E536" s="166">
        <v>0</v>
      </c>
      <c r="F536" s="124">
        <f t="shared" ref="F536:F547" si="83">SUM(C536:E536)</f>
        <v>0</v>
      </c>
    </row>
    <row r="537" spans="1:6" x14ac:dyDescent="0.25">
      <c r="A537" s="251"/>
      <c r="B537" s="51" t="s">
        <v>24</v>
      </c>
      <c r="C537" s="165">
        <v>0</v>
      </c>
      <c r="D537" s="137">
        <v>0</v>
      </c>
      <c r="E537" s="166">
        <v>0</v>
      </c>
      <c r="F537" s="124">
        <f t="shared" si="83"/>
        <v>0</v>
      </c>
    </row>
    <row r="538" spans="1:6" x14ac:dyDescent="0.25">
      <c r="A538" s="251"/>
      <c r="B538" s="51" t="s">
        <v>25</v>
      </c>
      <c r="C538" s="123">
        <v>0</v>
      </c>
      <c r="D538" s="123">
        <v>2</v>
      </c>
      <c r="E538" s="123">
        <v>0</v>
      </c>
      <c r="F538" s="124">
        <f t="shared" si="83"/>
        <v>2</v>
      </c>
    </row>
    <row r="539" spans="1:6" x14ac:dyDescent="0.25">
      <c r="A539" s="251"/>
      <c r="B539" s="51" t="s">
        <v>26</v>
      </c>
      <c r="C539" s="165">
        <v>0</v>
      </c>
      <c r="D539" s="137">
        <v>0</v>
      </c>
      <c r="E539" s="166">
        <v>0</v>
      </c>
      <c r="F539" s="124">
        <f t="shared" si="83"/>
        <v>0</v>
      </c>
    </row>
    <row r="540" spans="1:6" x14ac:dyDescent="0.25">
      <c r="A540" s="251"/>
      <c r="B540" s="51" t="s">
        <v>309</v>
      </c>
      <c r="C540" s="165">
        <v>0</v>
      </c>
      <c r="D540" s="137">
        <v>0</v>
      </c>
      <c r="E540" s="166">
        <v>0</v>
      </c>
      <c r="F540" s="124">
        <f t="shared" si="83"/>
        <v>0</v>
      </c>
    </row>
    <row r="541" spans="1:6" x14ac:dyDescent="0.25">
      <c r="A541" s="251"/>
      <c r="B541" s="51" t="s">
        <v>28</v>
      </c>
      <c r="C541" s="165">
        <v>0</v>
      </c>
      <c r="D541" s="137">
        <v>0</v>
      </c>
      <c r="E541" s="166">
        <v>0</v>
      </c>
      <c r="F541" s="124">
        <f t="shared" si="83"/>
        <v>0</v>
      </c>
    </row>
    <row r="542" spans="1:6" x14ac:dyDescent="0.25">
      <c r="A542" s="251"/>
      <c r="B542" s="51" t="s">
        <v>29</v>
      </c>
      <c r="C542" s="165">
        <v>0</v>
      </c>
      <c r="D542" s="137">
        <v>0</v>
      </c>
      <c r="E542" s="166">
        <v>0</v>
      </c>
      <c r="F542" s="124">
        <f t="shared" si="83"/>
        <v>0</v>
      </c>
    </row>
    <row r="543" spans="1:6" x14ac:dyDescent="0.25">
      <c r="A543" s="251"/>
      <c r="B543" s="51" t="s">
        <v>30</v>
      </c>
      <c r="C543" s="165">
        <v>0</v>
      </c>
      <c r="D543" s="137">
        <v>0</v>
      </c>
      <c r="E543" s="166">
        <v>0</v>
      </c>
      <c r="F543" s="124">
        <f t="shared" si="83"/>
        <v>0</v>
      </c>
    </row>
    <row r="544" spans="1:6" x14ac:dyDescent="0.25">
      <c r="A544" s="251"/>
      <c r="B544" s="51" t="s">
        <v>31</v>
      </c>
      <c r="C544" s="165">
        <v>0</v>
      </c>
      <c r="D544" s="137">
        <v>0</v>
      </c>
      <c r="E544" s="166">
        <v>0</v>
      </c>
      <c r="F544" s="124">
        <f t="shared" si="83"/>
        <v>0</v>
      </c>
    </row>
    <row r="545" spans="1:6" x14ac:dyDescent="0.25">
      <c r="A545" s="251"/>
      <c r="B545" s="51" t="s">
        <v>32</v>
      </c>
      <c r="C545" s="165">
        <v>0</v>
      </c>
      <c r="D545" s="137">
        <v>0</v>
      </c>
      <c r="E545" s="166">
        <v>0</v>
      </c>
      <c r="F545" s="124">
        <f t="shared" si="83"/>
        <v>0</v>
      </c>
    </row>
    <row r="546" spans="1:6" x14ac:dyDescent="0.25">
      <c r="A546" s="251"/>
      <c r="B546" s="51" t="s">
        <v>310</v>
      </c>
      <c r="C546" s="165">
        <v>0</v>
      </c>
      <c r="D546" s="137">
        <v>0</v>
      </c>
      <c r="E546" s="166">
        <v>0</v>
      </c>
      <c r="F546" s="124">
        <f t="shared" si="83"/>
        <v>0</v>
      </c>
    </row>
    <row r="547" spans="1:6" ht="15.75" thickBot="1" x14ac:dyDescent="0.3">
      <c r="A547" s="252"/>
      <c r="B547" s="91" t="s">
        <v>20</v>
      </c>
      <c r="C547" s="169">
        <v>0</v>
      </c>
      <c r="D547" s="156">
        <v>0</v>
      </c>
      <c r="E547" s="170">
        <v>0</v>
      </c>
      <c r="F547" s="129">
        <f t="shared" si="83"/>
        <v>0</v>
      </c>
    </row>
    <row r="548" spans="1:6" ht="15.75" thickBot="1" x14ac:dyDescent="0.3">
      <c r="A548" s="253" t="s">
        <v>299</v>
      </c>
      <c r="B548" s="254"/>
      <c r="C548" s="157">
        <f>SUM(C535:C547)</f>
        <v>0</v>
      </c>
      <c r="D548" s="157">
        <f t="shared" ref="D548:F548" si="84">SUM(D535:D547)</f>
        <v>2</v>
      </c>
      <c r="E548" s="157">
        <f t="shared" si="84"/>
        <v>0</v>
      </c>
      <c r="F548" s="157">
        <f t="shared" si="84"/>
        <v>2</v>
      </c>
    </row>
    <row r="549" spans="1:6" x14ac:dyDescent="0.25">
      <c r="A549" s="250" t="s">
        <v>274</v>
      </c>
      <c r="B549" s="95" t="s">
        <v>304</v>
      </c>
      <c r="C549" s="171">
        <v>0</v>
      </c>
      <c r="D549" s="120">
        <v>0</v>
      </c>
      <c r="E549" s="172">
        <v>0</v>
      </c>
      <c r="F549" s="122">
        <f>SUM(C549:E549)</f>
        <v>0</v>
      </c>
    </row>
    <row r="550" spans="1:6" x14ac:dyDescent="0.25">
      <c r="A550" s="251"/>
      <c r="B550" s="51" t="s">
        <v>305</v>
      </c>
      <c r="C550" s="165">
        <v>0</v>
      </c>
      <c r="D550" s="137">
        <v>0</v>
      </c>
      <c r="E550" s="166">
        <v>0</v>
      </c>
      <c r="F550" s="124">
        <f t="shared" ref="F550:F561" si="85">SUM(C550:E550)</f>
        <v>0</v>
      </c>
    </row>
    <row r="551" spans="1:6" x14ac:dyDescent="0.25">
      <c r="A551" s="251"/>
      <c r="B551" s="51" t="s">
        <v>24</v>
      </c>
      <c r="C551" s="165">
        <v>0</v>
      </c>
      <c r="D551" s="137">
        <v>0</v>
      </c>
      <c r="E551" s="166">
        <v>0</v>
      </c>
      <c r="F551" s="124">
        <f t="shared" si="85"/>
        <v>0</v>
      </c>
    </row>
    <row r="552" spans="1:6" x14ac:dyDescent="0.25">
      <c r="A552" s="251"/>
      <c r="B552" s="51" t="s">
        <v>25</v>
      </c>
      <c r="C552" s="165">
        <v>0</v>
      </c>
      <c r="D552" s="137">
        <v>0</v>
      </c>
      <c r="E552" s="166">
        <v>0</v>
      </c>
      <c r="F552" s="124">
        <f t="shared" si="85"/>
        <v>0</v>
      </c>
    </row>
    <row r="553" spans="1:6" x14ac:dyDescent="0.25">
      <c r="A553" s="251"/>
      <c r="B553" s="51" t="s">
        <v>26</v>
      </c>
      <c r="C553" s="165">
        <v>0</v>
      </c>
      <c r="D553" s="137">
        <v>0</v>
      </c>
      <c r="E553" s="166">
        <v>0</v>
      </c>
      <c r="F553" s="124">
        <f t="shared" si="85"/>
        <v>0</v>
      </c>
    </row>
    <row r="554" spans="1:6" x14ac:dyDescent="0.25">
      <c r="A554" s="251"/>
      <c r="B554" s="51" t="s">
        <v>309</v>
      </c>
      <c r="C554" s="165">
        <v>0</v>
      </c>
      <c r="D554" s="137">
        <v>0</v>
      </c>
      <c r="E554" s="166">
        <v>0</v>
      </c>
      <c r="F554" s="124">
        <f t="shared" si="85"/>
        <v>0</v>
      </c>
    </row>
    <row r="555" spans="1:6" x14ac:dyDescent="0.25">
      <c r="A555" s="251"/>
      <c r="B555" s="51" t="s">
        <v>28</v>
      </c>
      <c r="C555" s="165">
        <v>0</v>
      </c>
      <c r="D555" s="137">
        <v>0</v>
      </c>
      <c r="E555" s="166">
        <v>0</v>
      </c>
      <c r="F555" s="124">
        <f t="shared" si="85"/>
        <v>0</v>
      </c>
    </row>
    <row r="556" spans="1:6" x14ac:dyDescent="0.25">
      <c r="A556" s="251"/>
      <c r="B556" s="51" t="s">
        <v>29</v>
      </c>
      <c r="C556" s="165">
        <v>0</v>
      </c>
      <c r="D556" s="137">
        <v>0</v>
      </c>
      <c r="E556" s="166">
        <v>0</v>
      </c>
      <c r="F556" s="124">
        <f t="shared" si="85"/>
        <v>0</v>
      </c>
    </row>
    <row r="557" spans="1:6" x14ac:dyDescent="0.25">
      <c r="A557" s="251"/>
      <c r="B557" s="51" t="s">
        <v>30</v>
      </c>
      <c r="C557" s="165">
        <v>0</v>
      </c>
      <c r="D557" s="137">
        <v>0</v>
      </c>
      <c r="E557" s="166">
        <v>0</v>
      </c>
      <c r="F557" s="124">
        <f t="shared" si="85"/>
        <v>0</v>
      </c>
    </row>
    <row r="558" spans="1:6" x14ac:dyDescent="0.25">
      <c r="A558" s="251"/>
      <c r="B558" s="51" t="s">
        <v>31</v>
      </c>
      <c r="C558" s="165">
        <v>0</v>
      </c>
      <c r="D558" s="137">
        <v>0</v>
      </c>
      <c r="E558" s="166">
        <v>0</v>
      </c>
      <c r="F558" s="124">
        <f t="shared" si="85"/>
        <v>0</v>
      </c>
    </row>
    <row r="559" spans="1:6" x14ac:dyDescent="0.25">
      <c r="A559" s="251"/>
      <c r="B559" s="51" t="s">
        <v>32</v>
      </c>
      <c r="C559" s="165">
        <v>0</v>
      </c>
      <c r="D559" s="137">
        <v>0</v>
      </c>
      <c r="E559" s="166">
        <v>0</v>
      </c>
      <c r="F559" s="124">
        <f t="shared" si="85"/>
        <v>0</v>
      </c>
    </row>
    <row r="560" spans="1:6" x14ac:dyDescent="0.25">
      <c r="A560" s="251"/>
      <c r="B560" s="51" t="s">
        <v>310</v>
      </c>
      <c r="C560" s="165">
        <v>0</v>
      </c>
      <c r="D560" s="137">
        <v>0</v>
      </c>
      <c r="E560" s="166">
        <v>0</v>
      </c>
      <c r="F560" s="124">
        <f t="shared" si="85"/>
        <v>0</v>
      </c>
    </row>
    <row r="561" spans="1:6" ht="15.75" thickBot="1" x14ac:dyDescent="0.3">
      <c r="A561" s="252"/>
      <c r="B561" s="91" t="s">
        <v>20</v>
      </c>
      <c r="C561" s="169">
        <v>0</v>
      </c>
      <c r="D561" s="156">
        <v>0</v>
      </c>
      <c r="E561" s="170">
        <v>0</v>
      </c>
      <c r="F561" s="129">
        <f t="shared" si="85"/>
        <v>0</v>
      </c>
    </row>
    <row r="562" spans="1:6" ht="15.75" thickBot="1" x14ac:dyDescent="0.3">
      <c r="A562" s="248" t="s">
        <v>299</v>
      </c>
      <c r="B562" s="249"/>
      <c r="C562" s="173">
        <f>SUM(C549:C561)</f>
        <v>0</v>
      </c>
      <c r="D562" s="173">
        <f t="shared" ref="D562:F562" si="86">SUM(D549:D561)</f>
        <v>0</v>
      </c>
      <c r="E562" s="173">
        <f t="shared" si="86"/>
        <v>0</v>
      </c>
      <c r="F562" s="173">
        <f t="shared" si="86"/>
        <v>0</v>
      </c>
    </row>
    <row r="563" spans="1:6" x14ac:dyDescent="0.25">
      <c r="A563" s="250" t="s">
        <v>276</v>
      </c>
      <c r="B563" s="95" t="s">
        <v>304</v>
      </c>
      <c r="C563" s="171">
        <v>0</v>
      </c>
      <c r="D563" s="120">
        <v>0</v>
      </c>
      <c r="E563" s="172">
        <v>0</v>
      </c>
      <c r="F563" s="122">
        <f>SUM(C563:E563)</f>
        <v>0</v>
      </c>
    </row>
    <row r="564" spans="1:6" x14ac:dyDescent="0.25">
      <c r="A564" s="251"/>
      <c r="B564" s="51" t="s">
        <v>305</v>
      </c>
      <c r="C564" s="165">
        <v>0</v>
      </c>
      <c r="D564" s="137">
        <v>0</v>
      </c>
      <c r="E564" s="166">
        <v>0</v>
      </c>
      <c r="F564" s="124">
        <f t="shared" ref="F564:F575" si="87">SUM(C564:E564)</f>
        <v>0</v>
      </c>
    </row>
    <row r="565" spans="1:6" x14ac:dyDescent="0.25">
      <c r="A565" s="251"/>
      <c r="B565" s="51" t="s">
        <v>24</v>
      </c>
      <c r="C565" s="165">
        <v>0</v>
      </c>
      <c r="D565" s="137">
        <v>0</v>
      </c>
      <c r="E565" s="166">
        <v>0</v>
      </c>
      <c r="F565" s="124">
        <f t="shared" si="87"/>
        <v>0</v>
      </c>
    </row>
    <row r="566" spans="1:6" x14ac:dyDescent="0.25">
      <c r="A566" s="251"/>
      <c r="B566" s="51" t="s">
        <v>25</v>
      </c>
      <c r="C566" s="165">
        <v>0</v>
      </c>
      <c r="D566" s="137">
        <v>0</v>
      </c>
      <c r="E566" s="166">
        <v>0</v>
      </c>
      <c r="F566" s="124">
        <f t="shared" si="87"/>
        <v>0</v>
      </c>
    </row>
    <row r="567" spans="1:6" x14ac:dyDescent="0.25">
      <c r="A567" s="251"/>
      <c r="B567" s="51" t="s">
        <v>26</v>
      </c>
      <c r="C567" s="165">
        <v>0</v>
      </c>
      <c r="D567" s="137">
        <v>0</v>
      </c>
      <c r="E567" s="166">
        <v>0</v>
      </c>
      <c r="F567" s="124">
        <f t="shared" si="87"/>
        <v>0</v>
      </c>
    </row>
    <row r="568" spans="1:6" x14ac:dyDescent="0.25">
      <c r="A568" s="251"/>
      <c r="B568" s="51" t="s">
        <v>309</v>
      </c>
      <c r="C568" s="165">
        <v>0</v>
      </c>
      <c r="D568" s="137">
        <v>0</v>
      </c>
      <c r="E568" s="166">
        <v>0</v>
      </c>
      <c r="F568" s="124">
        <f t="shared" si="87"/>
        <v>0</v>
      </c>
    </row>
    <row r="569" spans="1:6" x14ac:dyDescent="0.25">
      <c r="A569" s="251"/>
      <c r="B569" s="51" t="s">
        <v>28</v>
      </c>
      <c r="C569" s="165">
        <v>0</v>
      </c>
      <c r="D569" s="137">
        <v>0</v>
      </c>
      <c r="E569" s="166">
        <v>0</v>
      </c>
      <c r="F569" s="124">
        <f t="shared" si="87"/>
        <v>0</v>
      </c>
    </row>
    <row r="570" spans="1:6" x14ac:dyDescent="0.25">
      <c r="A570" s="251"/>
      <c r="B570" s="51" t="s">
        <v>29</v>
      </c>
      <c r="C570" s="165">
        <v>0</v>
      </c>
      <c r="D570" s="137">
        <v>0</v>
      </c>
      <c r="E570" s="166">
        <v>0</v>
      </c>
      <c r="F570" s="124">
        <f t="shared" si="87"/>
        <v>0</v>
      </c>
    </row>
    <row r="571" spans="1:6" x14ac:dyDescent="0.25">
      <c r="A571" s="251"/>
      <c r="B571" s="51" t="s">
        <v>30</v>
      </c>
      <c r="C571" s="165">
        <v>0</v>
      </c>
      <c r="D571" s="137">
        <v>0</v>
      </c>
      <c r="E571" s="166">
        <v>0</v>
      </c>
      <c r="F571" s="124">
        <f t="shared" si="87"/>
        <v>0</v>
      </c>
    </row>
    <row r="572" spans="1:6" x14ac:dyDescent="0.25">
      <c r="A572" s="251"/>
      <c r="B572" s="51" t="s">
        <v>31</v>
      </c>
      <c r="C572" s="165">
        <v>0</v>
      </c>
      <c r="D572" s="137">
        <v>0</v>
      </c>
      <c r="E572" s="166">
        <v>0</v>
      </c>
      <c r="F572" s="124">
        <f t="shared" si="87"/>
        <v>0</v>
      </c>
    </row>
    <row r="573" spans="1:6" x14ac:dyDescent="0.25">
      <c r="A573" s="251"/>
      <c r="B573" s="51" t="s">
        <v>32</v>
      </c>
      <c r="C573" s="165">
        <v>0</v>
      </c>
      <c r="D573" s="137">
        <v>0</v>
      </c>
      <c r="E573" s="166">
        <v>0</v>
      </c>
      <c r="F573" s="124">
        <f t="shared" si="87"/>
        <v>0</v>
      </c>
    </row>
    <row r="574" spans="1:6" x14ac:dyDescent="0.25">
      <c r="A574" s="251"/>
      <c r="B574" s="51" t="s">
        <v>310</v>
      </c>
      <c r="C574" s="165">
        <v>0</v>
      </c>
      <c r="D574" s="137">
        <v>0</v>
      </c>
      <c r="E574" s="166">
        <v>0</v>
      </c>
      <c r="F574" s="124">
        <f t="shared" si="87"/>
        <v>0</v>
      </c>
    </row>
    <row r="575" spans="1:6" ht="15.75" thickBot="1" x14ac:dyDescent="0.3">
      <c r="A575" s="252"/>
      <c r="B575" s="91" t="s">
        <v>20</v>
      </c>
      <c r="C575" s="169">
        <v>0</v>
      </c>
      <c r="D575" s="156">
        <v>0</v>
      </c>
      <c r="E575" s="170">
        <v>0</v>
      </c>
      <c r="F575" s="129">
        <f t="shared" si="87"/>
        <v>0</v>
      </c>
    </row>
    <row r="576" spans="1:6" ht="15.75" thickBot="1" x14ac:dyDescent="0.3">
      <c r="A576" s="248" t="s">
        <v>299</v>
      </c>
      <c r="B576" s="249"/>
      <c r="C576" s="173">
        <f>SUM(C563:C575)</f>
        <v>0</v>
      </c>
      <c r="D576" s="173">
        <f t="shared" ref="D576:F576" si="88">SUM(D563:D575)</f>
        <v>0</v>
      </c>
      <c r="E576" s="173">
        <f t="shared" si="88"/>
        <v>0</v>
      </c>
      <c r="F576" s="173">
        <f t="shared" si="88"/>
        <v>0</v>
      </c>
    </row>
    <row r="577" spans="1:6" x14ac:dyDescent="0.25">
      <c r="A577" s="250" t="s">
        <v>277</v>
      </c>
      <c r="B577" s="95" t="s">
        <v>304</v>
      </c>
      <c r="C577" s="171">
        <v>5</v>
      </c>
      <c r="D577" s="120">
        <v>0</v>
      </c>
      <c r="E577" s="172">
        <v>0</v>
      </c>
      <c r="F577" s="122">
        <f>SUM(C577:E577)</f>
        <v>5</v>
      </c>
    </row>
    <row r="578" spans="1:6" x14ac:dyDescent="0.25">
      <c r="A578" s="251"/>
      <c r="B578" s="51" t="s">
        <v>305</v>
      </c>
      <c r="C578" s="165">
        <v>0</v>
      </c>
      <c r="D578" s="137">
        <v>0</v>
      </c>
      <c r="E578" s="166">
        <v>0</v>
      </c>
      <c r="F578" s="124">
        <f t="shared" ref="F578:F589" si="89">SUM(C578:E578)</f>
        <v>0</v>
      </c>
    </row>
    <row r="579" spans="1:6" x14ac:dyDescent="0.25">
      <c r="A579" s="251"/>
      <c r="B579" s="51" t="s">
        <v>24</v>
      </c>
      <c r="C579" s="165">
        <v>0</v>
      </c>
      <c r="D579" s="137">
        <v>0</v>
      </c>
      <c r="E579" s="166">
        <v>0</v>
      </c>
      <c r="F579" s="124">
        <f t="shared" si="89"/>
        <v>0</v>
      </c>
    </row>
    <row r="580" spans="1:6" x14ac:dyDescent="0.25">
      <c r="A580" s="251"/>
      <c r="B580" s="51" t="s">
        <v>25</v>
      </c>
      <c r="C580" s="165">
        <v>0</v>
      </c>
      <c r="D580" s="137">
        <v>0</v>
      </c>
      <c r="E580" s="166">
        <v>0</v>
      </c>
      <c r="F580" s="124">
        <f t="shared" si="89"/>
        <v>0</v>
      </c>
    </row>
    <row r="581" spans="1:6" x14ac:dyDescent="0.25">
      <c r="A581" s="251"/>
      <c r="B581" s="51" t="s">
        <v>26</v>
      </c>
      <c r="C581" s="165">
        <v>0</v>
      </c>
      <c r="D581" s="137">
        <v>0</v>
      </c>
      <c r="E581" s="166">
        <v>0</v>
      </c>
      <c r="F581" s="124">
        <f t="shared" si="89"/>
        <v>0</v>
      </c>
    </row>
    <row r="582" spans="1:6" x14ac:dyDescent="0.25">
      <c r="A582" s="251"/>
      <c r="B582" s="51" t="s">
        <v>309</v>
      </c>
      <c r="C582" s="165">
        <v>0</v>
      </c>
      <c r="D582" s="137">
        <v>0</v>
      </c>
      <c r="E582" s="166">
        <v>0</v>
      </c>
      <c r="F582" s="124">
        <f t="shared" si="89"/>
        <v>0</v>
      </c>
    </row>
    <row r="583" spans="1:6" x14ac:dyDescent="0.25">
      <c r="A583" s="251"/>
      <c r="B583" s="51" t="s">
        <v>28</v>
      </c>
      <c r="C583" s="165">
        <v>0</v>
      </c>
      <c r="D583" s="137">
        <v>0</v>
      </c>
      <c r="E583" s="166">
        <v>0</v>
      </c>
      <c r="F583" s="124">
        <f t="shared" si="89"/>
        <v>0</v>
      </c>
    </row>
    <row r="584" spans="1:6" x14ac:dyDescent="0.25">
      <c r="A584" s="251"/>
      <c r="B584" s="51" t="s">
        <v>29</v>
      </c>
      <c r="C584" s="165">
        <v>0</v>
      </c>
      <c r="D584" s="137">
        <v>0</v>
      </c>
      <c r="E584" s="166">
        <v>0</v>
      </c>
      <c r="F584" s="124">
        <f t="shared" si="89"/>
        <v>0</v>
      </c>
    </row>
    <row r="585" spans="1:6" x14ac:dyDescent="0.25">
      <c r="A585" s="251"/>
      <c r="B585" s="51" t="s">
        <v>30</v>
      </c>
      <c r="C585" s="165">
        <v>0</v>
      </c>
      <c r="D585" s="137">
        <v>0</v>
      </c>
      <c r="E585" s="166">
        <v>0</v>
      </c>
      <c r="F585" s="124">
        <f t="shared" si="89"/>
        <v>0</v>
      </c>
    </row>
    <row r="586" spans="1:6" x14ac:dyDescent="0.25">
      <c r="A586" s="251"/>
      <c r="B586" s="51" t="s">
        <v>31</v>
      </c>
      <c r="C586" s="165">
        <v>0</v>
      </c>
      <c r="D586" s="137">
        <v>0</v>
      </c>
      <c r="E586" s="166">
        <v>0</v>
      </c>
      <c r="F586" s="124">
        <f t="shared" si="89"/>
        <v>0</v>
      </c>
    </row>
    <row r="587" spans="1:6" x14ac:dyDescent="0.25">
      <c r="A587" s="251"/>
      <c r="B587" s="51" t="s">
        <v>32</v>
      </c>
      <c r="C587" s="165">
        <v>0</v>
      </c>
      <c r="D587" s="137">
        <v>0</v>
      </c>
      <c r="E587" s="166">
        <v>0</v>
      </c>
      <c r="F587" s="124">
        <f t="shared" si="89"/>
        <v>0</v>
      </c>
    </row>
    <row r="588" spans="1:6" x14ac:dyDescent="0.25">
      <c r="A588" s="251"/>
      <c r="B588" s="51" t="s">
        <v>310</v>
      </c>
      <c r="C588" s="165">
        <v>0</v>
      </c>
      <c r="D588" s="137">
        <v>0</v>
      </c>
      <c r="E588" s="166">
        <v>0</v>
      </c>
      <c r="F588" s="124">
        <f t="shared" si="89"/>
        <v>0</v>
      </c>
    </row>
    <row r="589" spans="1:6" ht="15.75" thickBot="1" x14ac:dyDescent="0.3">
      <c r="A589" s="252"/>
      <c r="B589" s="91" t="s">
        <v>20</v>
      </c>
      <c r="C589" s="169">
        <v>0</v>
      </c>
      <c r="D589" s="156">
        <v>0</v>
      </c>
      <c r="E589" s="170">
        <v>0</v>
      </c>
      <c r="F589" s="129">
        <f t="shared" si="89"/>
        <v>0</v>
      </c>
    </row>
    <row r="590" spans="1:6" ht="15.75" thickBot="1" x14ac:dyDescent="0.3">
      <c r="A590" s="248" t="s">
        <v>299</v>
      </c>
      <c r="B590" s="249"/>
      <c r="C590" s="173">
        <f>SUM(C577:C589)</f>
        <v>5</v>
      </c>
      <c r="D590" s="173">
        <f t="shared" ref="D590:F590" si="90">SUM(D577:D589)</f>
        <v>0</v>
      </c>
      <c r="E590" s="173">
        <f t="shared" si="90"/>
        <v>0</v>
      </c>
      <c r="F590" s="173">
        <f t="shared" si="90"/>
        <v>5</v>
      </c>
    </row>
    <row r="591" spans="1:6" x14ac:dyDescent="0.25">
      <c r="A591" s="250" t="s">
        <v>278</v>
      </c>
      <c r="B591" s="95" t="s">
        <v>304</v>
      </c>
      <c r="C591" s="171">
        <v>0</v>
      </c>
      <c r="D591" s="120">
        <v>0</v>
      </c>
      <c r="E591" s="172">
        <v>0</v>
      </c>
      <c r="F591" s="122">
        <f>SUM(C591:E591)</f>
        <v>0</v>
      </c>
    </row>
    <row r="592" spans="1:6" x14ac:dyDescent="0.25">
      <c r="A592" s="251"/>
      <c r="B592" s="51" t="s">
        <v>305</v>
      </c>
      <c r="C592" s="165">
        <v>0</v>
      </c>
      <c r="D592" s="137">
        <v>0</v>
      </c>
      <c r="E592" s="166">
        <v>0</v>
      </c>
      <c r="F592" s="124">
        <f t="shared" ref="F592:F603" si="91">SUM(C592:E592)</f>
        <v>0</v>
      </c>
    </row>
    <row r="593" spans="1:6" x14ac:dyDescent="0.25">
      <c r="A593" s="251"/>
      <c r="B593" s="51" t="s">
        <v>24</v>
      </c>
      <c r="C593" s="165">
        <v>0</v>
      </c>
      <c r="D593" s="137">
        <v>0</v>
      </c>
      <c r="E593" s="166">
        <v>0</v>
      </c>
      <c r="F593" s="124">
        <f t="shared" si="91"/>
        <v>0</v>
      </c>
    </row>
    <row r="594" spans="1:6" x14ac:dyDescent="0.25">
      <c r="A594" s="251"/>
      <c r="B594" s="51" t="s">
        <v>25</v>
      </c>
      <c r="C594" s="165">
        <v>0</v>
      </c>
      <c r="D594" s="137">
        <v>0</v>
      </c>
      <c r="E594" s="166">
        <v>0</v>
      </c>
      <c r="F594" s="124">
        <f t="shared" si="91"/>
        <v>0</v>
      </c>
    </row>
    <row r="595" spans="1:6" x14ac:dyDescent="0.25">
      <c r="A595" s="251"/>
      <c r="B595" s="51" t="s">
        <v>26</v>
      </c>
      <c r="C595" s="165">
        <v>0</v>
      </c>
      <c r="D595" s="137">
        <v>0</v>
      </c>
      <c r="E595" s="166">
        <v>0</v>
      </c>
      <c r="F595" s="124">
        <f t="shared" si="91"/>
        <v>0</v>
      </c>
    </row>
    <row r="596" spans="1:6" x14ac:dyDescent="0.25">
      <c r="A596" s="251"/>
      <c r="B596" s="51" t="s">
        <v>309</v>
      </c>
      <c r="C596" s="165">
        <v>0</v>
      </c>
      <c r="D596" s="137">
        <v>0</v>
      </c>
      <c r="E596" s="166">
        <v>0</v>
      </c>
      <c r="F596" s="124">
        <f t="shared" si="91"/>
        <v>0</v>
      </c>
    </row>
    <row r="597" spans="1:6" x14ac:dyDescent="0.25">
      <c r="A597" s="251"/>
      <c r="B597" s="51" t="s">
        <v>28</v>
      </c>
      <c r="C597" s="165">
        <v>0</v>
      </c>
      <c r="D597" s="137">
        <v>0</v>
      </c>
      <c r="E597" s="166">
        <v>0</v>
      </c>
      <c r="F597" s="124">
        <f t="shared" si="91"/>
        <v>0</v>
      </c>
    </row>
    <row r="598" spans="1:6" x14ac:dyDescent="0.25">
      <c r="A598" s="251"/>
      <c r="B598" s="51" t="s">
        <v>29</v>
      </c>
      <c r="C598" s="165">
        <v>0</v>
      </c>
      <c r="D598" s="137">
        <v>0</v>
      </c>
      <c r="E598" s="166">
        <v>0</v>
      </c>
      <c r="F598" s="124">
        <f t="shared" si="91"/>
        <v>0</v>
      </c>
    </row>
    <row r="599" spans="1:6" x14ac:dyDescent="0.25">
      <c r="A599" s="251"/>
      <c r="B599" s="51" t="s">
        <v>30</v>
      </c>
      <c r="C599" s="165">
        <v>0</v>
      </c>
      <c r="D599" s="137">
        <v>0</v>
      </c>
      <c r="E599" s="166">
        <v>0</v>
      </c>
      <c r="F599" s="124">
        <f t="shared" si="91"/>
        <v>0</v>
      </c>
    </row>
    <row r="600" spans="1:6" x14ac:dyDescent="0.25">
      <c r="A600" s="251"/>
      <c r="B600" s="51" t="s">
        <v>31</v>
      </c>
      <c r="C600" s="165">
        <v>0</v>
      </c>
      <c r="D600" s="137">
        <v>0</v>
      </c>
      <c r="E600" s="166">
        <v>0</v>
      </c>
      <c r="F600" s="124">
        <f t="shared" si="91"/>
        <v>0</v>
      </c>
    </row>
    <row r="601" spans="1:6" x14ac:dyDescent="0.25">
      <c r="A601" s="251"/>
      <c r="B601" s="51" t="s">
        <v>32</v>
      </c>
      <c r="C601" s="165">
        <v>0</v>
      </c>
      <c r="D601" s="137">
        <v>0</v>
      </c>
      <c r="E601" s="166">
        <v>0</v>
      </c>
      <c r="F601" s="124">
        <f t="shared" si="91"/>
        <v>0</v>
      </c>
    </row>
    <row r="602" spans="1:6" x14ac:dyDescent="0.25">
      <c r="A602" s="251"/>
      <c r="B602" s="51" t="s">
        <v>310</v>
      </c>
      <c r="C602" s="165">
        <v>0</v>
      </c>
      <c r="D602" s="137">
        <v>0</v>
      </c>
      <c r="E602" s="166">
        <v>0</v>
      </c>
      <c r="F602" s="124">
        <f t="shared" si="91"/>
        <v>0</v>
      </c>
    </row>
    <row r="603" spans="1:6" ht="15.75" thickBot="1" x14ac:dyDescent="0.3">
      <c r="A603" s="252"/>
      <c r="B603" s="91" t="s">
        <v>20</v>
      </c>
      <c r="C603" s="169">
        <v>0</v>
      </c>
      <c r="D603" s="156">
        <v>0</v>
      </c>
      <c r="E603" s="170">
        <v>0</v>
      </c>
      <c r="F603" s="129">
        <f t="shared" si="91"/>
        <v>0</v>
      </c>
    </row>
    <row r="604" spans="1:6" ht="15.75" thickBot="1" x14ac:dyDescent="0.3">
      <c r="A604" s="248" t="s">
        <v>299</v>
      </c>
      <c r="B604" s="249"/>
      <c r="C604" s="173">
        <f>SUM(C591:C603)</f>
        <v>0</v>
      </c>
      <c r="D604" s="173">
        <f t="shared" ref="D604:F604" si="92">SUM(D591:D603)</f>
        <v>0</v>
      </c>
      <c r="E604" s="173">
        <f t="shared" si="92"/>
        <v>0</v>
      </c>
      <c r="F604" s="173">
        <f t="shared" si="92"/>
        <v>0</v>
      </c>
    </row>
    <row r="605" spans="1:6" x14ac:dyDescent="0.25">
      <c r="A605" s="250" t="s">
        <v>279</v>
      </c>
      <c r="B605" s="95" t="s">
        <v>304</v>
      </c>
      <c r="C605" s="171">
        <v>2</v>
      </c>
      <c r="D605" s="120">
        <v>0</v>
      </c>
      <c r="E605" s="172">
        <v>0</v>
      </c>
      <c r="F605" s="122">
        <f>SUM(C605:E605)</f>
        <v>2</v>
      </c>
    </row>
    <row r="606" spans="1:6" x14ac:dyDescent="0.25">
      <c r="A606" s="251"/>
      <c r="B606" s="51" t="s">
        <v>305</v>
      </c>
      <c r="C606" s="165">
        <v>0</v>
      </c>
      <c r="D606" s="137">
        <v>0</v>
      </c>
      <c r="E606" s="166">
        <v>0</v>
      </c>
      <c r="F606" s="124">
        <f t="shared" ref="F606:F617" si="93">SUM(C606:E606)</f>
        <v>0</v>
      </c>
    </row>
    <row r="607" spans="1:6" x14ac:dyDescent="0.25">
      <c r="A607" s="251"/>
      <c r="B607" s="51" t="s">
        <v>24</v>
      </c>
      <c r="C607" s="165">
        <v>0</v>
      </c>
      <c r="D607" s="137">
        <v>0</v>
      </c>
      <c r="E607" s="166">
        <v>0</v>
      </c>
      <c r="F607" s="124">
        <f t="shared" si="93"/>
        <v>0</v>
      </c>
    </row>
    <row r="608" spans="1:6" x14ac:dyDescent="0.25">
      <c r="A608" s="251"/>
      <c r="B608" s="51" t="s">
        <v>25</v>
      </c>
      <c r="C608" s="165">
        <v>0</v>
      </c>
      <c r="D608" s="137">
        <v>0</v>
      </c>
      <c r="E608" s="166">
        <v>0</v>
      </c>
      <c r="F608" s="124">
        <f t="shared" si="93"/>
        <v>0</v>
      </c>
    </row>
    <row r="609" spans="1:6" x14ac:dyDescent="0.25">
      <c r="A609" s="251"/>
      <c r="B609" s="51" t="s">
        <v>26</v>
      </c>
      <c r="C609" s="165">
        <v>0</v>
      </c>
      <c r="D609" s="137">
        <v>0</v>
      </c>
      <c r="E609" s="166">
        <v>0</v>
      </c>
      <c r="F609" s="124">
        <f t="shared" si="93"/>
        <v>0</v>
      </c>
    </row>
    <row r="610" spans="1:6" x14ac:dyDescent="0.25">
      <c r="A610" s="251"/>
      <c r="B610" s="51" t="s">
        <v>309</v>
      </c>
      <c r="C610" s="165">
        <v>0</v>
      </c>
      <c r="D610" s="137">
        <v>0</v>
      </c>
      <c r="E610" s="166">
        <v>0</v>
      </c>
      <c r="F610" s="124">
        <f t="shared" si="93"/>
        <v>0</v>
      </c>
    </row>
    <row r="611" spans="1:6" x14ac:dyDescent="0.25">
      <c r="A611" s="251"/>
      <c r="B611" s="51" t="s">
        <v>28</v>
      </c>
      <c r="C611" s="165">
        <v>0</v>
      </c>
      <c r="D611" s="137">
        <v>0</v>
      </c>
      <c r="E611" s="166">
        <v>0</v>
      </c>
      <c r="F611" s="124">
        <f t="shared" si="93"/>
        <v>0</v>
      </c>
    </row>
    <row r="612" spans="1:6" x14ac:dyDescent="0.25">
      <c r="A612" s="251"/>
      <c r="B612" s="51" t="s">
        <v>29</v>
      </c>
      <c r="C612" s="165">
        <v>0</v>
      </c>
      <c r="D612" s="137">
        <v>0</v>
      </c>
      <c r="E612" s="166">
        <v>0</v>
      </c>
      <c r="F612" s="124">
        <f t="shared" si="93"/>
        <v>0</v>
      </c>
    </row>
    <row r="613" spans="1:6" x14ac:dyDescent="0.25">
      <c r="A613" s="251"/>
      <c r="B613" s="51" t="s">
        <v>30</v>
      </c>
      <c r="C613" s="165">
        <v>0</v>
      </c>
      <c r="D613" s="137">
        <v>0</v>
      </c>
      <c r="E613" s="166">
        <v>0</v>
      </c>
      <c r="F613" s="124">
        <f t="shared" si="93"/>
        <v>0</v>
      </c>
    </row>
    <row r="614" spans="1:6" x14ac:dyDescent="0.25">
      <c r="A614" s="251"/>
      <c r="B614" s="51" t="s">
        <v>31</v>
      </c>
      <c r="C614" s="165">
        <v>0</v>
      </c>
      <c r="D614" s="137">
        <v>0</v>
      </c>
      <c r="E614" s="166">
        <v>0</v>
      </c>
      <c r="F614" s="124">
        <f t="shared" si="93"/>
        <v>0</v>
      </c>
    </row>
    <row r="615" spans="1:6" x14ac:dyDescent="0.25">
      <c r="A615" s="251"/>
      <c r="B615" s="51" t="s">
        <v>32</v>
      </c>
      <c r="C615" s="165">
        <v>0</v>
      </c>
      <c r="D615" s="137">
        <v>0</v>
      </c>
      <c r="E615" s="166">
        <v>0</v>
      </c>
      <c r="F615" s="124">
        <f t="shared" si="93"/>
        <v>0</v>
      </c>
    </row>
    <row r="616" spans="1:6" x14ac:dyDescent="0.25">
      <c r="A616" s="251"/>
      <c r="B616" s="51" t="s">
        <v>310</v>
      </c>
      <c r="C616" s="165">
        <v>0</v>
      </c>
      <c r="D616" s="137">
        <v>0</v>
      </c>
      <c r="E616" s="166">
        <v>0</v>
      </c>
      <c r="F616" s="124">
        <f t="shared" si="93"/>
        <v>0</v>
      </c>
    </row>
    <row r="617" spans="1:6" ht="15.75" thickBot="1" x14ac:dyDescent="0.3">
      <c r="A617" s="252"/>
      <c r="B617" s="91" t="s">
        <v>20</v>
      </c>
      <c r="C617" s="169">
        <v>0</v>
      </c>
      <c r="D617" s="156">
        <v>0</v>
      </c>
      <c r="E617" s="170">
        <v>0</v>
      </c>
      <c r="F617" s="129">
        <f t="shared" si="93"/>
        <v>0</v>
      </c>
    </row>
    <row r="618" spans="1:6" ht="15.75" thickBot="1" x14ac:dyDescent="0.3">
      <c r="A618" s="248" t="s">
        <v>299</v>
      </c>
      <c r="B618" s="249"/>
      <c r="C618" s="173">
        <f>SUM(C605:C617)</f>
        <v>2</v>
      </c>
      <c r="D618" s="173">
        <f t="shared" ref="D618:F618" si="94">SUM(D605:D617)</f>
        <v>0</v>
      </c>
      <c r="E618" s="173">
        <f t="shared" si="94"/>
        <v>0</v>
      </c>
      <c r="F618" s="173">
        <f t="shared" si="94"/>
        <v>2</v>
      </c>
    </row>
    <row r="619" spans="1:6" x14ac:dyDescent="0.25">
      <c r="A619" s="250" t="s">
        <v>280</v>
      </c>
      <c r="B619" s="95" t="s">
        <v>304</v>
      </c>
      <c r="C619" s="171">
        <v>0</v>
      </c>
      <c r="D619" s="120">
        <v>0</v>
      </c>
      <c r="E619" s="172">
        <v>0</v>
      </c>
      <c r="F619" s="122">
        <f>SUM(C619:E619)</f>
        <v>0</v>
      </c>
    </row>
    <row r="620" spans="1:6" x14ac:dyDescent="0.25">
      <c r="A620" s="251"/>
      <c r="B620" s="51" t="s">
        <v>305</v>
      </c>
      <c r="C620" s="165">
        <v>0</v>
      </c>
      <c r="D620" s="137">
        <v>0</v>
      </c>
      <c r="E620" s="166">
        <v>0</v>
      </c>
      <c r="F620" s="124">
        <f t="shared" ref="F620:F631" si="95">SUM(C620:E620)</f>
        <v>0</v>
      </c>
    </row>
    <row r="621" spans="1:6" x14ac:dyDescent="0.25">
      <c r="A621" s="251"/>
      <c r="B621" s="51" t="s">
        <v>24</v>
      </c>
      <c r="C621" s="165">
        <v>0</v>
      </c>
      <c r="D621" s="137">
        <v>0</v>
      </c>
      <c r="E621" s="166">
        <v>0</v>
      </c>
      <c r="F621" s="124">
        <f t="shared" si="95"/>
        <v>0</v>
      </c>
    </row>
    <row r="622" spans="1:6" x14ac:dyDescent="0.25">
      <c r="A622" s="251"/>
      <c r="B622" s="51" t="s">
        <v>25</v>
      </c>
      <c r="C622" s="165">
        <v>0</v>
      </c>
      <c r="D622" s="137">
        <v>0</v>
      </c>
      <c r="E622" s="166">
        <v>0</v>
      </c>
      <c r="F622" s="124">
        <f t="shared" si="95"/>
        <v>0</v>
      </c>
    </row>
    <row r="623" spans="1:6" x14ac:dyDescent="0.25">
      <c r="A623" s="251"/>
      <c r="B623" s="51" t="s">
        <v>26</v>
      </c>
      <c r="C623" s="165">
        <v>0</v>
      </c>
      <c r="D623" s="137">
        <v>0</v>
      </c>
      <c r="E623" s="166">
        <v>0</v>
      </c>
      <c r="F623" s="124">
        <f t="shared" si="95"/>
        <v>0</v>
      </c>
    </row>
    <row r="624" spans="1:6" x14ac:dyDescent="0.25">
      <c r="A624" s="251"/>
      <c r="B624" s="51" t="s">
        <v>309</v>
      </c>
      <c r="C624" s="165">
        <v>0</v>
      </c>
      <c r="D624" s="137">
        <v>0</v>
      </c>
      <c r="E624" s="166">
        <v>0</v>
      </c>
      <c r="F624" s="124">
        <f t="shared" si="95"/>
        <v>0</v>
      </c>
    </row>
    <row r="625" spans="1:6" x14ac:dyDescent="0.25">
      <c r="A625" s="251"/>
      <c r="B625" s="51" t="s">
        <v>28</v>
      </c>
      <c r="C625" s="165">
        <v>0</v>
      </c>
      <c r="D625" s="137">
        <v>0</v>
      </c>
      <c r="E625" s="166">
        <v>0</v>
      </c>
      <c r="F625" s="124">
        <f t="shared" si="95"/>
        <v>0</v>
      </c>
    </row>
    <row r="626" spans="1:6" x14ac:dyDescent="0.25">
      <c r="A626" s="251"/>
      <c r="B626" s="51" t="s">
        <v>29</v>
      </c>
      <c r="C626" s="165">
        <v>0</v>
      </c>
      <c r="D626" s="137">
        <v>0</v>
      </c>
      <c r="E626" s="166">
        <v>0</v>
      </c>
      <c r="F626" s="124">
        <f t="shared" si="95"/>
        <v>0</v>
      </c>
    </row>
    <row r="627" spans="1:6" x14ac:dyDescent="0.25">
      <c r="A627" s="251"/>
      <c r="B627" s="51" t="s">
        <v>30</v>
      </c>
      <c r="C627" s="165">
        <v>0</v>
      </c>
      <c r="D627" s="137">
        <v>0</v>
      </c>
      <c r="E627" s="166">
        <v>0</v>
      </c>
      <c r="F627" s="124">
        <f t="shared" si="95"/>
        <v>0</v>
      </c>
    </row>
    <row r="628" spans="1:6" x14ac:dyDescent="0.25">
      <c r="A628" s="251"/>
      <c r="B628" s="51" t="s">
        <v>31</v>
      </c>
      <c r="C628" s="165">
        <v>0</v>
      </c>
      <c r="D628" s="137">
        <v>0</v>
      </c>
      <c r="E628" s="166">
        <v>0</v>
      </c>
      <c r="F628" s="124">
        <f t="shared" si="95"/>
        <v>0</v>
      </c>
    </row>
    <row r="629" spans="1:6" x14ac:dyDescent="0.25">
      <c r="A629" s="251"/>
      <c r="B629" s="51" t="s">
        <v>32</v>
      </c>
      <c r="C629" s="165">
        <v>0</v>
      </c>
      <c r="D629" s="137">
        <v>0</v>
      </c>
      <c r="E629" s="166">
        <v>0</v>
      </c>
      <c r="F629" s="124">
        <f t="shared" si="95"/>
        <v>0</v>
      </c>
    </row>
    <row r="630" spans="1:6" x14ac:dyDescent="0.25">
      <c r="A630" s="251"/>
      <c r="B630" s="51" t="s">
        <v>310</v>
      </c>
      <c r="C630" s="165">
        <v>0</v>
      </c>
      <c r="D630" s="137">
        <v>0</v>
      </c>
      <c r="E630" s="166">
        <v>0</v>
      </c>
      <c r="F630" s="124">
        <f t="shared" si="95"/>
        <v>0</v>
      </c>
    </row>
    <row r="631" spans="1:6" ht="15.75" thickBot="1" x14ac:dyDescent="0.3">
      <c r="A631" s="252"/>
      <c r="B631" s="91" t="s">
        <v>20</v>
      </c>
      <c r="C631" s="169">
        <v>0</v>
      </c>
      <c r="D631" s="156">
        <v>0</v>
      </c>
      <c r="E631" s="170">
        <v>0</v>
      </c>
      <c r="F631" s="129">
        <f t="shared" si="95"/>
        <v>0</v>
      </c>
    </row>
    <row r="632" spans="1:6" ht="15.75" thickBot="1" x14ac:dyDescent="0.3">
      <c r="A632" s="248" t="s">
        <v>299</v>
      </c>
      <c r="B632" s="249"/>
      <c r="C632" s="173">
        <f>SUM(C619:C631)</f>
        <v>0</v>
      </c>
      <c r="D632" s="173">
        <f t="shared" ref="D632:F632" si="96">SUM(D619:D631)</f>
        <v>0</v>
      </c>
      <c r="E632" s="173">
        <f t="shared" si="96"/>
        <v>0</v>
      </c>
      <c r="F632" s="173">
        <f t="shared" si="96"/>
        <v>0</v>
      </c>
    </row>
    <row r="633" spans="1:6" x14ac:dyDescent="0.25">
      <c r="A633" s="250" t="s">
        <v>281</v>
      </c>
      <c r="B633" s="95" t="s">
        <v>304</v>
      </c>
      <c r="C633" s="171">
        <v>0</v>
      </c>
      <c r="D633" s="120">
        <v>0</v>
      </c>
      <c r="E633" s="172">
        <v>0</v>
      </c>
      <c r="F633" s="122">
        <f>SUM(C633:E633)</f>
        <v>0</v>
      </c>
    </row>
    <row r="634" spans="1:6" x14ac:dyDescent="0.25">
      <c r="A634" s="251"/>
      <c r="B634" s="51" t="s">
        <v>305</v>
      </c>
      <c r="C634" s="165">
        <v>0</v>
      </c>
      <c r="D634" s="137">
        <v>0</v>
      </c>
      <c r="E634" s="166">
        <v>0</v>
      </c>
      <c r="F634" s="124">
        <f t="shared" ref="F634:F645" si="97">SUM(C634:E634)</f>
        <v>0</v>
      </c>
    </row>
    <row r="635" spans="1:6" x14ac:dyDescent="0.25">
      <c r="A635" s="251"/>
      <c r="B635" s="51" t="s">
        <v>24</v>
      </c>
      <c r="C635" s="165">
        <v>0</v>
      </c>
      <c r="D635" s="137">
        <v>0</v>
      </c>
      <c r="E635" s="166">
        <v>0</v>
      </c>
      <c r="F635" s="124">
        <f t="shared" si="97"/>
        <v>0</v>
      </c>
    </row>
    <row r="636" spans="1:6" x14ac:dyDescent="0.25">
      <c r="A636" s="251"/>
      <c r="B636" s="51" t="s">
        <v>25</v>
      </c>
      <c r="C636" s="165">
        <v>0</v>
      </c>
      <c r="D636" s="137">
        <v>0</v>
      </c>
      <c r="E636" s="166">
        <v>0</v>
      </c>
      <c r="F636" s="124">
        <f t="shared" si="97"/>
        <v>0</v>
      </c>
    </row>
    <row r="637" spans="1:6" x14ac:dyDescent="0.25">
      <c r="A637" s="251"/>
      <c r="B637" s="51" t="s">
        <v>26</v>
      </c>
      <c r="C637" s="165">
        <v>0</v>
      </c>
      <c r="D637" s="137">
        <v>0</v>
      </c>
      <c r="E637" s="166">
        <v>0</v>
      </c>
      <c r="F637" s="124">
        <f t="shared" si="97"/>
        <v>0</v>
      </c>
    </row>
    <row r="638" spans="1:6" x14ac:dyDescent="0.25">
      <c r="A638" s="251"/>
      <c r="B638" s="51" t="s">
        <v>309</v>
      </c>
      <c r="C638" s="165">
        <v>0</v>
      </c>
      <c r="D638" s="137">
        <v>0</v>
      </c>
      <c r="E638" s="166">
        <v>0</v>
      </c>
      <c r="F638" s="124">
        <f t="shared" si="97"/>
        <v>0</v>
      </c>
    </row>
    <row r="639" spans="1:6" x14ac:dyDescent="0.25">
      <c r="A639" s="251"/>
      <c r="B639" s="51" t="s">
        <v>28</v>
      </c>
      <c r="C639" s="165">
        <v>0</v>
      </c>
      <c r="D639" s="137">
        <v>0</v>
      </c>
      <c r="E639" s="166">
        <v>0</v>
      </c>
      <c r="F639" s="124">
        <f t="shared" si="97"/>
        <v>0</v>
      </c>
    </row>
    <row r="640" spans="1:6" x14ac:dyDescent="0.25">
      <c r="A640" s="251"/>
      <c r="B640" s="51" t="s">
        <v>29</v>
      </c>
      <c r="C640" s="165">
        <v>0</v>
      </c>
      <c r="D640" s="137">
        <v>0</v>
      </c>
      <c r="E640" s="166">
        <v>0</v>
      </c>
      <c r="F640" s="124">
        <f t="shared" si="97"/>
        <v>0</v>
      </c>
    </row>
    <row r="641" spans="1:6" x14ac:dyDescent="0.25">
      <c r="A641" s="251"/>
      <c r="B641" s="51" t="s">
        <v>30</v>
      </c>
      <c r="C641" s="165">
        <v>0</v>
      </c>
      <c r="D641" s="137">
        <v>0</v>
      </c>
      <c r="E641" s="166">
        <v>0</v>
      </c>
      <c r="F641" s="124">
        <f t="shared" si="97"/>
        <v>0</v>
      </c>
    </row>
    <row r="642" spans="1:6" x14ac:dyDescent="0.25">
      <c r="A642" s="251"/>
      <c r="B642" s="51" t="s">
        <v>31</v>
      </c>
      <c r="C642" s="165">
        <v>0</v>
      </c>
      <c r="D642" s="137">
        <v>0</v>
      </c>
      <c r="E642" s="166">
        <v>0</v>
      </c>
      <c r="F642" s="124">
        <f t="shared" si="97"/>
        <v>0</v>
      </c>
    </row>
    <row r="643" spans="1:6" x14ac:dyDescent="0.25">
      <c r="A643" s="251"/>
      <c r="B643" s="51" t="s">
        <v>32</v>
      </c>
      <c r="C643" s="165">
        <v>0</v>
      </c>
      <c r="D643" s="137">
        <v>0</v>
      </c>
      <c r="E643" s="166">
        <v>0</v>
      </c>
      <c r="F643" s="124">
        <f t="shared" si="97"/>
        <v>0</v>
      </c>
    </row>
    <row r="644" spans="1:6" x14ac:dyDescent="0.25">
      <c r="A644" s="251"/>
      <c r="B644" s="51" t="s">
        <v>310</v>
      </c>
      <c r="C644" s="165">
        <v>0</v>
      </c>
      <c r="D644" s="137">
        <v>0</v>
      </c>
      <c r="E644" s="166">
        <v>0</v>
      </c>
      <c r="F644" s="124">
        <f t="shared" si="97"/>
        <v>0</v>
      </c>
    </row>
    <row r="645" spans="1:6" ht="15.75" thickBot="1" x14ac:dyDescent="0.3">
      <c r="A645" s="252"/>
      <c r="B645" s="91" t="s">
        <v>20</v>
      </c>
      <c r="C645" s="169">
        <v>0</v>
      </c>
      <c r="D645" s="156">
        <v>0</v>
      </c>
      <c r="E645" s="170">
        <v>0</v>
      </c>
      <c r="F645" s="129">
        <f t="shared" si="97"/>
        <v>0</v>
      </c>
    </row>
    <row r="646" spans="1:6" ht="15.75" thickBot="1" x14ac:dyDescent="0.3">
      <c r="A646" s="248" t="s">
        <v>299</v>
      </c>
      <c r="B646" s="249"/>
      <c r="C646" s="173">
        <f>SUM(C633:C645)</f>
        <v>0</v>
      </c>
      <c r="D646" s="173">
        <f t="shared" ref="D646:F646" si="98">SUM(D633:D645)</f>
        <v>0</v>
      </c>
      <c r="E646" s="173">
        <f t="shared" si="98"/>
        <v>0</v>
      </c>
      <c r="F646" s="173">
        <f t="shared" si="98"/>
        <v>0</v>
      </c>
    </row>
    <row r="647" spans="1:6" x14ac:dyDescent="0.25">
      <c r="A647" s="250" t="s">
        <v>282</v>
      </c>
      <c r="B647" s="95" t="s">
        <v>304</v>
      </c>
      <c r="C647" s="171">
        <v>0</v>
      </c>
      <c r="D647" s="120">
        <v>0</v>
      </c>
      <c r="E647" s="172">
        <v>0</v>
      </c>
      <c r="F647" s="122">
        <f>SUM(C647:E647)</f>
        <v>0</v>
      </c>
    </row>
    <row r="648" spans="1:6" x14ac:dyDescent="0.25">
      <c r="A648" s="251"/>
      <c r="B648" s="51" t="s">
        <v>305</v>
      </c>
      <c r="C648" s="165">
        <v>0</v>
      </c>
      <c r="D648" s="137">
        <v>0</v>
      </c>
      <c r="E648" s="166">
        <v>0</v>
      </c>
      <c r="F648" s="124">
        <f t="shared" ref="F648:F659" si="99">SUM(C648:E648)</f>
        <v>0</v>
      </c>
    </row>
    <row r="649" spans="1:6" x14ac:dyDescent="0.25">
      <c r="A649" s="251"/>
      <c r="B649" s="51" t="s">
        <v>24</v>
      </c>
      <c r="C649" s="165">
        <v>0</v>
      </c>
      <c r="D649" s="137">
        <v>0</v>
      </c>
      <c r="E649" s="166">
        <v>0</v>
      </c>
      <c r="F649" s="124">
        <f t="shared" si="99"/>
        <v>0</v>
      </c>
    </row>
    <row r="650" spans="1:6" x14ac:dyDescent="0.25">
      <c r="A650" s="251"/>
      <c r="B650" s="51" t="s">
        <v>25</v>
      </c>
      <c r="C650" s="165">
        <v>0</v>
      </c>
      <c r="D650" s="137">
        <v>0</v>
      </c>
      <c r="E650" s="166">
        <v>0</v>
      </c>
      <c r="F650" s="124">
        <f t="shared" si="99"/>
        <v>0</v>
      </c>
    </row>
    <row r="651" spans="1:6" x14ac:dyDescent="0.25">
      <c r="A651" s="251"/>
      <c r="B651" s="51" t="s">
        <v>26</v>
      </c>
      <c r="C651" s="165">
        <v>0</v>
      </c>
      <c r="D651" s="137">
        <v>0</v>
      </c>
      <c r="E651" s="166">
        <v>0</v>
      </c>
      <c r="F651" s="124">
        <f t="shared" si="99"/>
        <v>0</v>
      </c>
    </row>
    <row r="652" spans="1:6" x14ac:dyDescent="0.25">
      <c r="A652" s="251"/>
      <c r="B652" s="51" t="s">
        <v>309</v>
      </c>
      <c r="C652" s="165">
        <v>0</v>
      </c>
      <c r="D652" s="137">
        <v>0</v>
      </c>
      <c r="E652" s="166">
        <v>0</v>
      </c>
      <c r="F652" s="124">
        <f t="shared" si="99"/>
        <v>0</v>
      </c>
    </row>
    <row r="653" spans="1:6" x14ac:dyDescent="0.25">
      <c r="A653" s="251"/>
      <c r="B653" s="51" t="s">
        <v>28</v>
      </c>
      <c r="C653" s="165">
        <v>0</v>
      </c>
      <c r="D653" s="137">
        <v>0</v>
      </c>
      <c r="E653" s="166">
        <v>0</v>
      </c>
      <c r="F653" s="124">
        <f t="shared" si="99"/>
        <v>0</v>
      </c>
    </row>
    <row r="654" spans="1:6" x14ac:dyDescent="0.25">
      <c r="A654" s="251"/>
      <c r="B654" s="51" t="s">
        <v>29</v>
      </c>
      <c r="C654" s="165">
        <v>0</v>
      </c>
      <c r="D654" s="137">
        <v>0</v>
      </c>
      <c r="E654" s="166">
        <v>0</v>
      </c>
      <c r="F654" s="124">
        <f t="shared" si="99"/>
        <v>0</v>
      </c>
    </row>
    <row r="655" spans="1:6" x14ac:dyDescent="0.25">
      <c r="A655" s="251"/>
      <c r="B655" s="51" t="s">
        <v>30</v>
      </c>
      <c r="C655" s="165">
        <v>0</v>
      </c>
      <c r="D655" s="137">
        <v>0</v>
      </c>
      <c r="E655" s="166">
        <v>0</v>
      </c>
      <c r="F655" s="124">
        <f t="shared" si="99"/>
        <v>0</v>
      </c>
    </row>
    <row r="656" spans="1:6" x14ac:dyDescent="0.25">
      <c r="A656" s="251"/>
      <c r="B656" s="51" t="s">
        <v>31</v>
      </c>
      <c r="C656" s="165">
        <v>0</v>
      </c>
      <c r="D656" s="137">
        <v>0</v>
      </c>
      <c r="E656" s="166">
        <v>0</v>
      </c>
      <c r="F656" s="124">
        <f t="shared" si="99"/>
        <v>0</v>
      </c>
    </row>
    <row r="657" spans="1:6" x14ac:dyDescent="0.25">
      <c r="A657" s="251"/>
      <c r="B657" s="51" t="s">
        <v>32</v>
      </c>
      <c r="C657" s="165">
        <v>0</v>
      </c>
      <c r="D657" s="137">
        <v>0</v>
      </c>
      <c r="E657" s="166">
        <v>0</v>
      </c>
      <c r="F657" s="124">
        <f t="shared" si="99"/>
        <v>0</v>
      </c>
    </row>
    <row r="658" spans="1:6" x14ac:dyDescent="0.25">
      <c r="A658" s="251"/>
      <c r="B658" s="51" t="s">
        <v>310</v>
      </c>
      <c r="C658" s="165">
        <v>0</v>
      </c>
      <c r="D658" s="137">
        <v>0</v>
      </c>
      <c r="E658" s="166">
        <v>0</v>
      </c>
      <c r="F658" s="124">
        <f t="shared" si="99"/>
        <v>0</v>
      </c>
    </row>
    <row r="659" spans="1:6" ht="15.75" thickBot="1" x14ac:dyDescent="0.3">
      <c r="A659" s="252"/>
      <c r="B659" s="91" t="s">
        <v>20</v>
      </c>
      <c r="C659" s="169">
        <v>0</v>
      </c>
      <c r="D659" s="156">
        <v>0</v>
      </c>
      <c r="E659" s="170">
        <v>0</v>
      </c>
      <c r="F659" s="129">
        <f t="shared" si="99"/>
        <v>0</v>
      </c>
    </row>
    <row r="660" spans="1:6" ht="15.75" thickBot="1" x14ac:dyDescent="0.3">
      <c r="A660" s="248" t="s">
        <v>299</v>
      </c>
      <c r="B660" s="249"/>
      <c r="C660" s="173">
        <f>SUM(C647:C659)</f>
        <v>0</v>
      </c>
      <c r="D660" s="173">
        <f t="shared" ref="D660:F660" si="100">SUM(D647:D659)</f>
        <v>0</v>
      </c>
      <c r="E660" s="173">
        <f t="shared" si="100"/>
        <v>0</v>
      </c>
      <c r="F660" s="173">
        <f t="shared" si="100"/>
        <v>0</v>
      </c>
    </row>
    <row r="661" spans="1:6" x14ac:dyDescent="0.25">
      <c r="A661" s="250" t="s">
        <v>283</v>
      </c>
      <c r="B661" s="95" t="s">
        <v>304</v>
      </c>
      <c r="C661" s="171">
        <v>0</v>
      </c>
      <c r="D661" s="120">
        <v>0</v>
      </c>
      <c r="E661" s="172">
        <v>0</v>
      </c>
      <c r="F661" s="122">
        <f>SUM(C661:E661)</f>
        <v>0</v>
      </c>
    </row>
    <row r="662" spans="1:6" x14ac:dyDescent="0.25">
      <c r="A662" s="251"/>
      <c r="B662" s="51" t="s">
        <v>305</v>
      </c>
      <c r="C662" s="165">
        <v>0</v>
      </c>
      <c r="D662" s="137">
        <v>0</v>
      </c>
      <c r="E662" s="166">
        <v>0</v>
      </c>
      <c r="F662" s="124">
        <f t="shared" ref="F662:F673" si="101">SUM(C662:E662)</f>
        <v>0</v>
      </c>
    </row>
    <row r="663" spans="1:6" x14ac:dyDescent="0.25">
      <c r="A663" s="251"/>
      <c r="B663" s="51" t="s">
        <v>24</v>
      </c>
      <c r="C663" s="165">
        <v>0</v>
      </c>
      <c r="D663" s="137">
        <v>0</v>
      </c>
      <c r="E663" s="166">
        <v>0</v>
      </c>
      <c r="F663" s="124">
        <f t="shared" si="101"/>
        <v>0</v>
      </c>
    </row>
    <row r="664" spans="1:6" x14ac:dyDescent="0.25">
      <c r="A664" s="251"/>
      <c r="B664" s="51" t="s">
        <v>25</v>
      </c>
      <c r="C664" s="165">
        <v>0</v>
      </c>
      <c r="D664" s="137">
        <v>0</v>
      </c>
      <c r="E664" s="166">
        <v>0</v>
      </c>
      <c r="F664" s="124">
        <f t="shared" si="101"/>
        <v>0</v>
      </c>
    </row>
    <row r="665" spans="1:6" x14ac:dyDescent="0.25">
      <c r="A665" s="251"/>
      <c r="B665" s="51" t="s">
        <v>26</v>
      </c>
      <c r="C665" s="165">
        <v>0</v>
      </c>
      <c r="D665" s="137">
        <v>0</v>
      </c>
      <c r="E665" s="166">
        <v>0</v>
      </c>
      <c r="F665" s="124">
        <f t="shared" si="101"/>
        <v>0</v>
      </c>
    </row>
    <row r="666" spans="1:6" x14ac:dyDescent="0.25">
      <c r="A666" s="251"/>
      <c r="B666" s="51" t="s">
        <v>309</v>
      </c>
      <c r="C666" s="165">
        <v>0</v>
      </c>
      <c r="D666" s="137">
        <v>0</v>
      </c>
      <c r="E666" s="166">
        <v>0</v>
      </c>
      <c r="F666" s="124">
        <f t="shared" si="101"/>
        <v>0</v>
      </c>
    </row>
    <row r="667" spans="1:6" x14ac:dyDescent="0.25">
      <c r="A667" s="251"/>
      <c r="B667" s="51" t="s">
        <v>28</v>
      </c>
      <c r="C667" s="165">
        <v>0</v>
      </c>
      <c r="D667" s="137">
        <v>0</v>
      </c>
      <c r="E667" s="166">
        <v>0</v>
      </c>
      <c r="F667" s="124">
        <f t="shared" si="101"/>
        <v>0</v>
      </c>
    </row>
    <row r="668" spans="1:6" x14ac:dyDescent="0.25">
      <c r="A668" s="251"/>
      <c r="B668" s="51" t="s">
        <v>29</v>
      </c>
      <c r="C668" s="165">
        <v>0</v>
      </c>
      <c r="D668" s="137">
        <v>0</v>
      </c>
      <c r="E668" s="166">
        <v>0</v>
      </c>
      <c r="F668" s="124">
        <f t="shared" si="101"/>
        <v>0</v>
      </c>
    </row>
    <row r="669" spans="1:6" x14ac:dyDescent="0.25">
      <c r="A669" s="251"/>
      <c r="B669" s="51" t="s">
        <v>30</v>
      </c>
      <c r="C669" s="165">
        <v>0</v>
      </c>
      <c r="D669" s="137">
        <v>0</v>
      </c>
      <c r="E669" s="166">
        <v>0</v>
      </c>
      <c r="F669" s="124">
        <f t="shared" si="101"/>
        <v>0</v>
      </c>
    </row>
    <row r="670" spans="1:6" x14ac:dyDescent="0.25">
      <c r="A670" s="251"/>
      <c r="B670" s="51" t="s">
        <v>31</v>
      </c>
      <c r="C670" s="165">
        <v>0</v>
      </c>
      <c r="D670" s="137">
        <v>0</v>
      </c>
      <c r="E670" s="166">
        <v>0</v>
      </c>
      <c r="F670" s="124">
        <f t="shared" si="101"/>
        <v>0</v>
      </c>
    </row>
    <row r="671" spans="1:6" x14ac:dyDescent="0.25">
      <c r="A671" s="251"/>
      <c r="B671" s="51" t="s">
        <v>32</v>
      </c>
      <c r="C671" s="165">
        <v>0</v>
      </c>
      <c r="D671" s="137">
        <v>0</v>
      </c>
      <c r="E671" s="166">
        <v>0</v>
      </c>
      <c r="F671" s="124">
        <f t="shared" si="101"/>
        <v>0</v>
      </c>
    </row>
    <row r="672" spans="1:6" x14ac:dyDescent="0.25">
      <c r="A672" s="251"/>
      <c r="B672" s="51" t="s">
        <v>310</v>
      </c>
      <c r="C672" s="165">
        <v>0</v>
      </c>
      <c r="D672" s="137">
        <v>0</v>
      </c>
      <c r="E672" s="166">
        <v>0</v>
      </c>
      <c r="F672" s="124">
        <f t="shared" si="101"/>
        <v>0</v>
      </c>
    </row>
    <row r="673" spans="1:6" ht="15.75" thickBot="1" x14ac:dyDescent="0.3">
      <c r="A673" s="252"/>
      <c r="B673" s="91" t="s">
        <v>20</v>
      </c>
      <c r="C673" s="169">
        <v>0</v>
      </c>
      <c r="D673" s="156">
        <v>0</v>
      </c>
      <c r="E673" s="170">
        <v>0</v>
      </c>
      <c r="F673" s="129">
        <f t="shared" si="101"/>
        <v>0</v>
      </c>
    </row>
    <row r="674" spans="1:6" ht="15.75" thickBot="1" x14ac:dyDescent="0.3">
      <c r="A674" s="248" t="s">
        <v>299</v>
      </c>
      <c r="B674" s="249"/>
      <c r="C674" s="173">
        <f>SUM(C661:C673)</f>
        <v>0</v>
      </c>
      <c r="D674" s="173">
        <f t="shared" ref="D674:F674" si="102">SUM(D661:D673)</f>
        <v>0</v>
      </c>
      <c r="E674" s="173">
        <f t="shared" si="102"/>
        <v>0</v>
      </c>
      <c r="F674" s="173">
        <f t="shared" si="102"/>
        <v>0</v>
      </c>
    </row>
    <row r="675" spans="1:6" x14ac:dyDescent="0.25">
      <c r="A675" s="250" t="s">
        <v>284</v>
      </c>
      <c r="B675" s="95" t="s">
        <v>304</v>
      </c>
      <c r="C675" s="171">
        <v>0</v>
      </c>
      <c r="D675" s="120">
        <v>0</v>
      </c>
      <c r="E675" s="172">
        <v>0</v>
      </c>
      <c r="F675" s="122">
        <f>SUM(C675:E675)</f>
        <v>0</v>
      </c>
    </row>
    <row r="676" spans="1:6" x14ac:dyDescent="0.25">
      <c r="A676" s="251"/>
      <c r="B676" s="51" t="s">
        <v>305</v>
      </c>
      <c r="C676" s="165">
        <v>0</v>
      </c>
      <c r="D676" s="137">
        <v>0</v>
      </c>
      <c r="E676" s="166">
        <v>0</v>
      </c>
      <c r="F676" s="124">
        <f t="shared" ref="F676:F687" si="103">SUM(C676:E676)</f>
        <v>0</v>
      </c>
    </row>
    <row r="677" spans="1:6" x14ac:dyDescent="0.25">
      <c r="A677" s="251"/>
      <c r="B677" s="51" t="s">
        <v>24</v>
      </c>
      <c r="C677" s="165">
        <v>0</v>
      </c>
      <c r="D677" s="137">
        <v>0</v>
      </c>
      <c r="E677" s="166">
        <v>0</v>
      </c>
      <c r="F677" s="124">
        <f t="shared" si="103"/>
        <v>0</v>
      </c>
    </row>
    <row r="678" spans="1:6" x14ac:dyDescent="0.25">
      <c r="A678" s="251"/>
      <c r="B678" s="51" t="s">
        <v>25</v>
      </c>
      <c r="C678" s="165">
        <v>0</v>
      </c>
      <c r="D678" s="137">
        <v>0</v>
      </c>
      <c r="E678" s="166">
        <v>0</v>
      </c>
      <c r="F678" s="124">
        <f t="shared" si="103"/>
        <v>0</v>
      </c>
    </row>
    <row r="679" spans="1:6" x14ac:dyDescent="0.25">
      <c r="A679" s="251"/>
      <c r="B679" s="51" t="s">
        <v>26</v>
      </c>
      <c r="C679" s="165">
        <v>0</v>
      </c>
      <c r="D679" s="137">
        <v>0</v>
      </c>
      <c r="E679" s="166">
        <v>0</v>
      </c>
      <c r="F679" s="124">
        <f t="shared" si="103"/>
        <v>0</v>
      </c>
    </row>
    <row r="680" spans="1:6" x14ac:dyDescent="0.25">
      <c r="A680" s="251"/>
      <c r="B680" s="51" t="s">
        <v>309</v>
      </c>
      <c r="C680" s="165">
        <v>0</v>
      </c>
      <c r="D680" s="137">
        <v>0</v>
      </c>
      <c r="E680" s="166">
        <v>0</v>
      </c>
      <c r="F680" s="124">
        <f t="shared" si="103"/>
        <v>0</v>
      </c>
    </row>
    <row r="681" spans="1:6" x14ac:dyDescent="0.25">
      <c r="A681" s="251"/>
      <c r="B681" s="51" t="s">
        <v>28</v>
      </c>
      <c r="C681" s="165">
        <v>0</v>
      </c>
      <c r="D681" s="137">
        <v>0</v>
      </c>
      <c r="E681" s="166">
        <v>0</v>
      </c>
      <c r="F681" s="124">
        <f t="shared" si="103"/>
        <v>0</v>
      </c>
    </row>
    <row r="682" spans="1:6" x14ac:dyDescent="0.25">
      <c r="A682" s="251"/>
      <c r="B682" s="51" t="s">
        <v>29</v>
      </c>
      <c r="C682" s="165">
        <v>0</v>
      </c>
      <c r="D682" s="137">
        <v>0</v>
      </c>
      <c r="E682" s="166">
        <v>0</v>
      </c>
      <c r="F682" s="124">
        <f t="shared" si="103"/>
        <v>0</v>
      </c>
    </row>
    <row r="683" spans="1:6" x14ac:dyDescent="0.25">
      <c r="A683" s="251"/>
      <c r="B683" s="51" t="s">
        <v>30</v>
      </c>
      <c r="C683" s="165">
        <v>0</v>
      </c>
      <c r="D683" s="137">
        <v>0</v>
      </c>
      <c r="E683" s="166">
        <v>0</v>
      </c>
      <c r="F683" s="124">
        <f t="shared" si="103"/>
        <v>0</v>
      </c>
    </row>
    <row r="684" spans="1:6" x14ac:dyDescent="0.25">
      <c r="A684" s="251"/>
      <c r="B684" s="51" t="s">
        <v>31</v>
      </c>
      <c r="C684" s="165">
        <v>0</v>
      </c>
      <c r="D684" s="137">
        <v>0</v>
      </c>
      <c r="E684" s="166">
        <v>0</v>
      </c>
      <c r="F684" s="124">
        <f t="shared" si="103"/>
        <v>0</v>
      </c>
    </row>
    <row r="685" spans="1:6" x14ac:dyDescent="0.25">
      <c r="A685" s="251"/>
      <c r="B685" s="51" t="s">
        <v>32</v>
      </c>
      <c r="C685" s="165">
        <v>0</v>
      </c>
      <c r="D685" s="137">
        <v>0</v>
      </c>
      <c r="E685" s="166">
        <v>0</v>
      </c>
      <c r="F685" s="124">
        <f t="shared" si="103"/>
        <v>0</v>
      </c>
    </row>
    <row r="686" spans="1:6" x14ac:dyDescent="0.25">
      <c r="A686" s="251"/>
      <c r="B686" s="51" t="s">
        <v>310</v>
      </c>
      <c r="C686" s="165">
        <v>0</v>
      </c>
      <c r="D686" s="137">
        <v>0</v>
      </c>
      <c r="E686" s="166">
        <v>0</v>
      </c>
      <c r="F686" s="124">
        <f t="shared" si="103"/>
        <v>0</v>
      </c>
    </row>
    <row r="687" spans="1:6" ht="15.75" thickBot="1" x14ac:dyDescent="0.3">
      <c r="A687" s="252"/>
      <c r="B687" s="91" t="s">
        <v>20</v>
      </c>
      <c r="C687" s="169">
        <v>0</v>
      </c>
      <c r="D687" s="156">
        <v>0</v>
      </c>
      <c r="E687" s="170">
        <v>0</v>
      </c>
      <c r="F687" s="129">
        <f t="shared" si="103"/>
        <v>0</v>
      </c>
    </row>
    <row r="688" spans="1:6" ht="15.75" thickBot="1" x14ac:dyDescent="0.3">
      <c r="A688" s="248" t="s">
        <v>299</v>
      </c>
      <c r="B688" s="249"/>
      <c r="C688" s="173">
        <f>SUM(C675:C687)</f>
        <v>0</v>
      </c>
      <c r="D688" s="173">
        <f t="shared" ref="D688:F688" si="104">SUM(D675:D687)</f>
        <v>0</v>
      </c>
      <c r="E688" s="173">
        <f t="shared" si="104"/>
        <v>0</v>
      </c>
      <c r="F688" s="173">
        <f t="shared" si="104"/>
        <v>0</v>
      </c>
    </row>
    <row r="689" spans="1:6" x14ac:dyDescent="0.25">
      <c r="A689" s="250" t="s">
        <v>285</v>
      </c>
      <c r="B689" s="95" t="s">
        <v>304</v>
      </c>
      <c r="C689" s="171">
        <v>0</v>
      </c>
      <c r="D689" s="120">
        <v>0</v>
      </c>
      <c r="E689" s="172">
        <v>0</v>
      </c>
      <c r="F689" s="122">
        <f>SUM(C689:E689)</f>
        <v>0</v>
      </c>
    </row>
    <row r="690" spans="1:6" x14ac:dyDescent="0.25">
      <c r="A690" s="251"/>
      <c r="B690" s="51" t="s">
        <v>305</v>
      </c>
      <c r="C690" s="165">
        <v>0</v>
      </c>
      <c r="D690" s="137">
        <v>0</v>
      </c>
      <c r="E690" s="166">
        <v>0</v>
      </c>
      <c r="F690" s="124">
        <f t="shared" ref="F690:F701" si="105">SUM(C690:E690)</f>
        <v>0</v>
      </c>
    </row>
    <row r="691" spans="1:6" x14ac:dyDescent="0.25">
      <c r="A691" s="251"/>
      <c r="B691" s="51" t="s">
        <v>24</v>
      </c>
      <c r="C691" s="165">
        <v>0</v>
      </c>
      <c r="D691" s="137">
        <v>0</v>
      </c>
      <c r="E691" s="166">
        <v>0</v>
      </c>
      <c r="F691" s="124">
        <f t="shared" si="105"/>
        <v>0</v>
      </c>
    </row>
    <row r="692" spans="1:6" x14ac:dyDescent="0.25">
      <c r="A692" s="251"/>
      <c r="B692" s="51" t="s">
        <v>25</v>
      </c>
      <c r="C692" s="165">
        <v>0</v>
      </c>
      <c r="D692" s="137">
        <v>0</v>
      </c>
      <c r="E692" s="166">
        <v>0</v>
      </c>
      <c r="F692" s="124">
        <f t="shared" si="105"/>
        <v>0</v>
      </c>
    </row>
    <row r="693" spans="1:6" x14ac:dyDescent="0.25">
      <c r="A693" s="251"/>
      <c r="B693" s="51" t="s">
        <v>26</v>
      </c>
      <c r="C693" s="165">
        <v>0</v>
      </c>
      <c r="D693" s="137">
        <v>0</v>
      </c>
      <c r="E693" s="166">
        <v>0</v>
      </c>
      <c r="F693" s="124">
        <f t="shared" si="105"/>
        <v>0</v>
      </c>
    </row>
    <row r="694" spans="1:6" x14ac:dyDescent="0.25">
      <c r="A694" s="251"/>
      <c r="B694" s="51" t="s">
        <v>309</v>
      </c>
      <c r="C694" s="165">
        <v>0</v>
      </c>
      <c r="D694" s="137">
        <v>0</v>
      </c>
      <c r="E694" s="166">
        <v>0</v>
      </c>
      <c r="F694" s="124">
        <f t="shared" si="105"/>
        <v>0</v>
      </c>
    </row>
    <row r="695" spans="1:6" x14ac:dyDescent="0.25">
      <c r="A695" s="251"/>
      <c r="B695" s="51" t="s">
        <v>28</v>
      </c>
      <c r="C695" s="165">
        <v>0</v>
      </c>
      <c r="D695" s="137">
        <v>0</v>
      </c>
      <c r="E695" s="166">
        <v>0</v>
      </c>
      <c r="F695" s="124">
        <f t="shared" si="105"/>
        <v>0</v>
      </c>
    </row>
    <row r="696" spans="1:6" x14ac:dyDescent="0.25">
      <c r="A696" s="251"/>
      <c r="B696" s="51" t="s">
        <v>29</v>
      </c>
      <c r="C696" s="165">
        <v>0</v>
      </c>
      <c r="D696" s="137">
        <v>0</v>
      </c>
      <c r="E696" s="166">
        <v>0</v>
      </c>
      <c r="F696" s="124">
        <f t="shared" si="105"/>
        <v>0</v>
      </c>
    </row>
    <row r="697" spans="1:6" x14ac:dyDescent="0.25">
      <c r="A697" s="251"/>
      <c r="B697" s="51" t="s">
        <v>30</v>
      </c>
      <c r="C697" s="165">
        <v>0</v>
      </c>
      <c r="D697" s="137">
        <v>0</v>
      </c>
      <c r="E697" s="166">
        <v>0</v>
      </c>
      <c r="F697" s="124">
        <f t="shared" si="105"/>
        <v>0</v>
      </c>
    </row>
    <row r="698" spans="1:6" x14ac:dyDescent="0.25">
      <c r="A698" s="251"/>
      <c r="B698" s="51" t="s">
        <v>31</v>
      </c>
      <c r="C698" s="165">
        <v>0</v>
      </c>
      <c r="D698" s="137">
        <v>0</v>
      </c>
      <c r="E698" s="166">
        <v>0</v>
      </c>
      <c r="F698" s="124">
        <f t="shared" si="105"/>
        <v>0</v>
      </c>
    </row>
    <row r="699" spans="1:6" x14ac:dyDescent="0.25">
      <c r="A699" s="251"/>
      <c r="B699" s="51" t="s">
        <v>32</v>
      </c>
      <c r="C699" s="165">
        <v>0</v>
      </c>
      <c r="D699" s="137">
        <v>0</v>
      </c>
      <c r="E699" s="166">
        <v>0</v>
      </c>
      <c r="F699" s="124">
        <f t="shared" si="105"/>
        <v>0</v>
      </c>
    </row>
    <row r="700" spans="1:6" x14ac:dyDescent="0.25">
      <c r="A700" s="251"/>
      <c r="B700" s="51" t="s">
        <v>310</v>
      </c>
      <c r="C700" s="165">
        <v>0</v>
      </c>
      <c r="D700" s="137">
        <v>0</v>
      </c>
      <c r="E700" s="166">
        <v>0</v>
      </c>
      <c r="F700" s="124">
        <f t="shared" si="105"/>
        <v>0</v>
      </c>
    </row>
    <row r="701" spans="1:6" ht="15.75" thickBot="1" x14ac:dyDescent="0.3">
      <c r="A701" s="252"/>
      <c r="B701" s="91" t="s">
        <v>20</v>
      </c>
      <c r="C701" s="169">
        <v>0</v>
      </c>
      <c r="D701" s="156">
        <v>0</v>
      </c>
      <c r="E701" s="170">
        <v>0</v>
      </c>
      <c r="F701" s="129">
        <f t="shared" si="105"/>
        <v>0</v>
      </c>
    </row>
    <row r="702" spans="1:6" ht="15.75" thickBot="1" x14ac:dyDescent="0.3">
      <c r="A702" s="248" t="s">
        <v>299</v>
      </c>
      <c r="B702" s="249"/>
      <c r="C702" s="173">
        <f>SUM(C689:C701)</f>
        <v>0</v>
      </c>
      <c r="D702" s="173">
        <f t="shared" ref="D702:F702" si="106">SUM(D689:D701)</f>
        <v>0</v>
      </c>
      <c r="E702" s="173">
        <f t="shared" si="106"/>
        <v>0</v>
      </c>
      <c r="F702" s="173">
        <f t="shared" si="106"/>
        <v>0</v>
      </c>
    </row>
    <row r="703" spans="1:6" x14ac:dyDescent="0.25">
      <c r="A703" s="250" t="s">
        <v>286</v>
      </c>
      <c r="B703" s="95" t="s">
        <v>304</v>
      </c>
      <c r="C703" s="171">
        <v>0</v>
      </c>
      <c r="D703" s="120">
        <v>0</v>
      </c>
      <c r="E703" s="172">
        <v>0</v>
      </c>
      <c r="F703" s="122">
        <f>SUM(C703:E703)</f>
        <v>0</v>
      </c>
    </row>
    <row r="704" spans="1:6" x14ac:dyDescent="0.25">
      <c r="A704" s="251"/>
      <c r="B704" s="51" t="s">
        <v>305</v>
      </c>
      <c r="C704" s="165">
        <v>0</v>
      </c>
      <c r="D704" s="137">
        <v>0</v>
      </c>
      <c r="E704" s="166">
        <v>0</v>
      </c>
      <c r="F704" s="124">
        <f t="shared" ref="F704:F715" si="107">SUM(C704:E704)</f>
        <v>0</v>
      </c>
    </row>
    <row r="705" spans="1:6" x14ac:dyDescent="0.25">
      <c r="A705" s="251"/>
      <c r="B705" s="51" t="s">
        <v>24</v>
      </c>
      <c r="C705" s="165">
        <v>0</v>
      </c>
      <c r="D705" s="137">
        <v>0</v>
      </c>
      <c r="E705" s="166">
        <v>0</v>
      </c>
      <c r="F705" s="124">
        <f t="shared" si="107"/>
        <v>0</v>
      </c>
    </row>
    <row r="706" spans="1:6" x14ac:dyDescent="0.25">
      <c r="A706" s="251"/>
      <c r="B706" s="51" t="s">
        <v>25</v>
      </c>
      <c r="C706" s="165">
        <v>0</v>
      </c>
      <c r="D706" s="137">
        <v>0</v>
      </c>
      <c r="E706" s="166">
        <v>0</v>
      </c>
      <c r="F706" s="124">
        <f t="shared" si="107"/>
        <v>0</v>
      </c>
    </row>
    <row r="707" spans="1:6" x14ac:dyDescent="0.25">
      <c r="A707" s="251"/>
      <c r="B707" s="51" t="s">
        <v>26</v>
      </c>
      <c r="C707" s="165">
        <v>0</v>
      </c>
      <c r="D707" s="137">
        <v>0</v>
      </c>
      <c r="E707" s="166">
        <v>0</v>
      </c>
      <c r="F707" s="124">
        <f t="shared" si="107"/>
        <v>0</v>
      </c>
    </row>
    <row r="708" spans="1:6" x14ac:dyDescent="0.25">
      <c r="A708" s="251"/>
      <c r="B708" s="51" t="s">
        <v>309</v>
      </c>
      <c r="C708" s="165">
        <v>0</v>
      </c>
      <c r="D708" s="137">
        <v>0</v>
      </c>
      <c r="E708" s="166">
        <v>0</v>
      </c>
      <c r="F708" s="124">
        <f t="shared" si="107"/>
        <v>0</v>
      </c>
    </row>
    <row r="709" spans="1:6" x14ac:dyDescent="0.25">
      <c r="A709" s="251"/>
      <c r="B709" s="51" t="s">
        <v>28</v>
      </c>
      <c r="C709" s="165">
        <v>0</v>
      </c>
      <c r="D709" s="137">
        <v>0</v>
      </c>
      <c r="E709" s="166">
        <v>0</v>
      </c>
      <c r="F709" s="124">
        <f t="shared" si="107"/>
        <v>0</v>
      </c>
    </row>
    <row r="710" spans="1:6" x14ac:dyDescent="0.25">
      <c r="A710" s="251"/>
      <c r="B710" s="51" t="s">
        <v>29</v>
      </c>
      <c r="C710" s="165">
        <v>0</v>
      </c>
      <c r="D710" s="137">
        <v>0</v>
      </c>
      <c r="E710" s="166">
        <v>0</v>
      </c>
      <c r="F710" s="124">
        <f t="shared" si="107"/>
        <v>0</v>
      </c>
    </row>
    <row r="711" spans="1:6" x14ac:dyDescent="0.25">
      <c r="A711" s="251"/>
      <c r="B711" s="51" t="s">
        <v>30</v>
      </c>
      <c r="C711" s="165">
        <v>0</v>
      </c>
      <c r="D711" s="137">
        <v>0</v>
      </c>
      <c r="E711" s="166">
        <v>0</v>
      </c>
      <c r="F711" s="124">
        <f t="shared" si="107"/>
        <v>0</v>
      </c>
    </row>
    <row r="712" spans="1:6" x14ac:dyDescent="0.25">
      <c r="A712" s="251"/>
      <c r="B712" s="51" t="s">
        <v>31</v>
      </c>
      <c r="C712" s="165">
        <v>0</v>
      </c>
      <c r="D712" s="137">
        <v>0</v>
      </c>
      <c r="E712" s="166">
        <v>0</v>
      </c>
      <c r="F712" s="124">
        <f t="shared" si="107"/>
        <v>0</v>
      </c>
    </row>
    <row r="713" spans="1:6" x14ac:dyDescent="0.25">
      <c r="A713" s="251"/>
      <c r="B713" s="51" t="s">
        <v>32</v>
      </c>
      <c r="C713" s="165">
        <v>0</v>
      </c>
      <c r="D713" s="137">
        <v>0</v>
      </c>
      <c r="E713" s="166">
        <v>0</v>
      </c>
      <c r="F713" s="124">
        <f t="shared" si="107"/>
        <v>0</v>
      </c>
    </row>
    <row r="714" spans="1:6" x14ac:dyDescent="0.25">
      <c r="A714" s="251"/>
      <c r="B714" s="51" t="s">
        <v>310</v>
      </c>
      <c r="C714" s="165">
        <v>0</v>
      </c>
      <c r="D714" s="137">
        <v>0</v>
      </c>
      <c r="E714" s="166">
        <v>0</v>
      </c>
      <c r="F714" s="124">
        <f t="shared" si="107"/>
        <v>0</v>
      </c>
    </row>
    <row r="715" spans="1:6" ht="15.75" thickBot="1" x14ac:dyDescent="0.3">
      <c r="A715" s="252"/>
      <c r="B715" s="91" t="s">
        <v>20</v>
      </c>
      <c r="C715" s="169">
        <v>0</v>
      </c>
      <c r="D715" s="156">
        <v>0</v>
      </c>
      <c r="E715" s="170">
        <v>0</v>
      </c>
      <c r="F715" s="129">
        <f t="shared" si="107"/>
        <v>0</v>
      </c>
    </row>
    <row r="716" spans="1:6" ht="15.75" thickBot="1" x14ac:dyDescent="0.3">
      <c r="A716" s="248" t="s">
        <v>299</v>
      </c>
      <c r="B716" s="249"/>
      <c r="C716" s="173">
        <f>SUM(C703:C715)</f>
        <v>0</v>
      </c>
      <c r="D716" s="173">
        <f t="shared" ref="D716:F716" si="108">SUM(D703:D715)</f>
        <v>0</v>
      </c>
      <c r="E716" s="173">
        <f t="shared" si="108"/>
        <v>0</v>
      </c>
      <c r="F716" s="173">
        <f t="shared" si="108"/>
        <v>0</v>
      </c>
    </row>
    <row r="717" spans="1:6" x14ac:dyDescent="0.25">
      <c r="A717" s="250" t="s">
        <v>287</v>
      </c>
      <c r="B717" s="95" t="s">
        <v>304</v>
      </c>
      <c r="C717" s="171">
        <v>0</v>
      </c>
      <c r="D717" s="120">
        <v>0</v>
      </c>
      <c r="E717" s="172">
        <v>0</v>
      </c>
      <c r="F717" s="122">
        <f>SUM(C717:E717)</f>
        <v>0</v>
      </c>
    </row>
    <row r="718" spans="1:6" x14ac:dyDescent="0.25">
      <c r="A718" s="251"/>
      <c r="B718" s="51" t="s">
        <v>305</v>
      </c>
      <c r="C718" s="165">
        <v>0</v>
      </c>
      <c r="D718" s="137">
        <v>0</v>
      </c>
      <c r="E718" s="166">
        <v>0</v>
      </c>
      <c r="F718" s="124">
        <f t="shared" ref="F718:F729" si="109">SUM(C718:E718)</f>
        <v>0</v>
      </c>
    </row>
    <row r="719" spans="1:6" x14ac:dyDescent="0.25">
      <c r="A719" s="251"/>
      <c r="B719" s="51" t="s">
        <v>24</v>
      </c>
      <c r="C719" s="165">
        <v>0</v>
      </c>
      <c r="D719" s="137">
        <v>0</v>
      </c>
      <c r="E719" s="166">
        <v>0</v>
      </c>
      <c r="F719" s="124">
        <f t="shared" si="109"/>
        <v>0</v>
      </c>
    </row>
    <row r="720" spans="1:6" x14ac:dyDescent="0.25">
      <c r="A720" s="251"/>
      <c r="B720" s="51" t="s">
        <v>25</v>
      </c>
      <c r="C720" s="165">
        <v>0</v>
      </c>
      <c r="D720" s="137">
        <v>0</v>
      </c>
      <c r="E720" s="166">
        <v>0</v>
      </c>
      <c r="F720" s="124">
        <f t="shared" si="109"/>
        <v>0</v>
      </c>
    </row>
    <row r="721" spans="1:6" x14ac:dyDescent="0.25">
      <c r="A721" s="251"/>
      <c r="B721" s="51" t="s">
        <v>26</v>
      </c>
      <c r="C721" s="165">
        <v>0</v>
      </c>
      <c r="D721" s="137">
        <v>0</v>
      </c>
      <c r="E721" s="166">
        <v>0</v>
      </c>
      <c r="F721" s="124">
        <f t="shared" si="109"/>
        <v>0</v>
      </c>
    </row>
    <row r="722" spans="1:6" x14ac:dyDescent="0.25">
      <c r="A722" s="251"/>
      <c r="B722" s="51" t="s">
        <v>309</v>
      </c>
      <c r="C722" s="165">
        <v>0</v>
      </c>
      <c r="D722" s="137">
        <v>0</v>
      </c>
      <c r="E722" s="166">
        <v>0</v>
      </c>
      <c r="F722" s="124">
        <f t="shared" si="109"/>
        <v>0</v>
      </c>
    </row>
    <row r="723" spans="1:6" x14ac:dyDescent="0.25">
      <c r="A723" s="251"/>
      <c r="B723" s="51" t="s">
        <v>28</v>
      </c>
      <c r="C723" s="165">
        <v>0</v>
      </c>
      <c r="D723" s="137">
        <v>0</v>
      </c>
      <c r="E723" s="166">
        <v>0</v>
      </c>
      <c r="F723" s="124">
        <f t="shared" si="109"/>
        <v>0</v>
      </c>
    </row>
    <row r="724" spans="1:6" x14ac:dyDescent="0.25">
      <c r="A724" s="251"/>
      <c r="B724" s="51" t="s">
        <v>29</v>
      </c>
      <c r="C724" s="165">
        <v>0</v>
      </c>
      <c r="D724" s="137">
        <v>0</v>
      </c>
      <c r="E724" s="166">
        <v>0</v>
      </c>
      <c r="F724" s="124">
        <f t="shared" si="109"/>
        <v>0</v>
      </c>
    </row>
    <row r="725" spans="1:6" x14ac:dyDescent="0.25">
      <c r="A725" s="251"/>
      <c r="B725" s="51" t="s">
        <v>30</v>
      </c>
      <c r="C725" s="165">
        <v>0</v>
      </c>
      <c r="D725" s="137">
        <v>0</v>
      </c>
      <c r="E725" s="166">
        <v>0</v>
      </c>
      <c r="F725" s="124">
        <f t="shared" si="109"/>
        <v>0</v>
      </c>
    </row>
    <row r="726" spans="1:6" x14ac:dyDescent="0.25">
      <c r="A726" s="251"/>
      <c r="B726" s="51" t="s">
        <v>31</v>
      </c>
      <c r="C726" s="165">
        <v>0</v>
      </c>
      <c r="D726" s="137">
        <v>0</v>
      </c>
      <c r="E726" s="166">
        <v>0</v>
      </c>
      <c r="F726" s="124">
        <f t="shared" si="109"/>
        <v>0</v>
      </c>
    </row>
    <row r="727" spans="1:6" x14ac:dyDescent="0.25">
      <c r="A727" s="251"/>
      <c r="B727" s="51" t="s">
        <v>32</v>
      </c>
      <c r="C727" s="165">
        <v>0</v>
      </c>
      <c r="D727" s="137">
        <v>0</v>
      </c>
      <c r="E727" s="166">
        <v>0</v>
      </c>
      <c r="F727" s="124">
        <f t="shared" si="109"/>
        <v>0</v>
      </c>
    </row>
    <row r="728" spans="1:6" x14ac:dyDescent="0.25">
      <c r="A728" s="251"/>
      <c r="B728" s="51" t="s">
        <v>310</v>
      </c>
      <c r="C728" s="165">
        <v>0</v>
      </c>
      <c r="D728" s="137">
        <v>0</v>
      </c>
      <c r="E728" s="166">
        <v>0</v>
      </c>
      <c r="F728" s="124">
        <f t="shared" si="109"/>
        <v>0</v>
      </c>
    </row>
    <row r="729" spans="1:6" ht="15.75" thickBot="1" x14ac:dyDescent="0.3">
      <c r="A729" s="252"/>
      <c r="B729" s="91" t="s">
        <v>20</v>
      </c>
      <c r="C729" s="169">
        <v>0</v>
      </c>
      <c r="D729" s="156">
        <v>0</v>
      </c>
      <c r="E729" s="170">
        <v>0</v>
      </c>
      <c r="F729" s="129">
        <f t="shared" si="109"/>
        <v>0</v>
      </c>
    </row>
    <row r="730" spans="1:6" ht="15.75" thickBot="1" x14ac:dyDescent="0.3">
      <c r="A730" s="248" t="s">
        <v>299</v>
      </c>
      <c r="B730" s="249"/>
      <c r="C730" s="173">
        <f>SUM(C717:C729)</f>
        <v>0</v>
      </c>
      <c r="D730" s="173">
        <f t="shared" ref="D730:F730" si="110">SUM(D717:D729)</f>
        <v>0</v>
      </c>
      <c r="E730" s="173">
        <f t="shared" si="110"/>
        <v>0</v>
      </c>
      <c r="F730" s="173">
        <f t="shared" si="110"/>
        <v>0</v>
      </c>
    </row>
    <row r="731" spans="1:6" x14ac:dyDescent="0.25">
      <c r="A731" s="250" t="s">
        <v>288</v>
      </c>
      <c r="B731" s="95" t="s">
        <v>304</v>
      </c>
      <c r="C731" s="171">
        <v>0</v>
      </c>
      <c r="D731" s="120">
        <v>0</v>
      </c>
      <c r="E731" s="172">
        <v>0</v>
      </c>
      <c r="F731" s="122">
        <f>SUM(C731:E731)</f>
        <v>0</v>
      </c>
    </row>
    <row r="732" spans="1:6" x14ac:dyDescent="0.25">
      <c r="A732" s="251"/>
      <c r="B732" s="51" t="s">
        <v>305</v>
      </c>
      <c r="C732" s="165">
        <v>0</v>
      </c>
      <c r="D732" s="137">
        <v>0</v>
      </c>
      <c r="E732" s="166">
        <v>0</v>
      </c>
      <c r="F732" s="124">
        <f t="shared" ref="F732:F743" si="111">SUM(C732:E732)</f>
        <v>0</v>
      </c>
    </row>
    <row r="733" spans="1:6" x14ac:dyDescent="0.25">
      <c r="A733" s="251"/>
      <c r="B733" s="51" t="s">
        <v>24</v>
      </c>
      <c r="C733" s="165">
        <v>0</v>
      </c>
      <c r="D733" s="137">
        <v>0</v>
      </c>
      <c r="E733" s="166">
        <v>0</v>
      </c>
      <c r="F733" s="124">
        <f t="shared" si="111"/>
        <v>0</v>
      </c>
    </row>
    <row r="734" spans="1:6" x14ac:dyDescent="0.25">
      <c r="A734" s="251"/>
      <c r="B734" s="51" t="s">
        <v>25</v>
      </c>
      <c r="C734" s="165">
        <v>0</v>
      </c>
      <c r="D734" s="137">
        <v>0</v>
      </c>
      <c r="E734" s="166">
        <v>0</v>
      </c>
      <c r="F734" s="124">
        <f t="shared" si="111"/>
        <v>0</v>
      </c>
    </row>
    <row r="735" spans="1:6" x14ac:dyDescent="0.25">
      <c r="A735" s="251"/>
      <c r="B735" s="51" t="s">
        <v>26</v>
      </c>
      <c r="C735" s="165">
        <v>0</v>
      </c>
      <c r="D735" s="137">
        <v>0</v>
      </c>
      <c r="E735" s="166">
        <v>0</v>
      </c>
      <c r="F735" s="124">
        <f t="shared" si="111"/>
        <v>0</v>
      </c>
    </row>
    <row r="736" spans="1:6" x14ac:dyDescent="0.25">
      <c r="A736" s="251"/>
      <c r="B736" s="51" t="s">
        <v>309</v>
      </c>
      <c r="C736" s="165">
        <v>0</v>
      </c>
      <c r="D736" s="137">
        <v>0</v>
      </c>
      <c r="E736" s="166">
        <v>0</v>
      </c>
      <c r="F736" s="124">
        <f t="shared" si="111"/>
        <v>0</v>
      </c>
    </row>
    <row r="737" spans="1:6" x14ac:dyDescent="0.25">
      <c r="A737" s="251"/>
      <c r="B737" s="51" t="s">
        <v>28</v>
      </c>
      <c r="C737" s="165">
        <v>0</v>
      </c>
      <c r="D737" s="137">
        <v>0</v>
      </c>
      <c r="E737" s="166">
        <v>0</v>
      </c>
      <c r="F737" s="124">
        <f t="shared" si="111"/>
        <v>0</v>
      </c>
    </row>
    <row r="738" spans="1:6" x14ac:dyDescent="0.25">
      <c r="A738" s="251"/>
      <c r="B738" s="51" t="s">
        <v>29</v>
      </c>
      <c r="C738" s="165">
        <v>0</v>
      </c>
      <c r="D738" s="137">
        <v>0</v>
      </c>
      <c r="E738" s="166">
        <v>0</v>
      </c>
      <c r="F738" s="124">
        <f t="shared" si="111"/>
        <v>0</v>
      </c>
    </row>
    <row r="739" spans="1:6" x14ac:dyDescent="0.25">
      <c r="A739" s="251"/>
      <c r="B739" s="51" t="s">
        <v>30</v>
      </c>
      <c r="C739" s="165">
        <v>0</v>
      </c>
      <c r="D739" s="137">
        <v>0</v>
      </c>
      <c r="E739" s="166">
        <v>0</v>
      </c>
      <c r="F739" s="124">
        <f t="shared" si="111"/>
        <v>0</v>
      </c>
    </row>
    <row r="740" spans="1:6" x14ac:dyDescent="0.25">
      <c r="A740" s="251"/>
      <c r="B740" s="51" t="s">
        <v>31</v>
      </c>
      <c r="C740" s="165">
        <v>0</v>
      </c>
      <c r="D740" s="137">
        <v>0</v>
      </c>
      <c r="E740" s="166">
        <v>0</v>
      </c>
      <c r="F740" s="124">
        <f t="shared" si="111"/>
        <v>0</v>
      </c>
    </row>
    <row r="741" spans="1:6" x14ac:dyDescent="0.25">
      <c r="A741" s="251"/>
      <c r="B741" s="51" t="s">
        <v>32</v>
      </c>
      <c r="C741" s="165">
        <v>0</v>
      </c>
      <c r="D741" s="137">
        <v>0</v>
      </c>
      <c r="E741" s="166">
        <v>0</v>
      </c>
      <c r="F741" s="124">
        <f t="shared" si="111"/>
        <v>0</v>
      </c>
    </row>
    <row r="742" spans="1:6" x14ac:dyDescent="0.25">
      <c r="A742" s="251"/>
      <c r="B742" s="51" t="s">
        <v>310</v>
      </c>
      <c r="C742" s="165">
        <v>0</v>
      </c>
      <c r="D742" s="137">
        <v>0</v>
      </c>
      <c r="E742" s="166">
        <v>0</v>
      </c>
      <c r="F742" s="124">
        <f t="shared" si="111"/>
        <v>0</v>
      </c>
    </row>
    <row r="743" spans="1:6" ht="15.75" thickBot="1" x14ac:dyDescent="0.3">
      <c r="A743" s="252"/>
      <c r="B743" s="91" t="s">
        <v>20</v>
      </c>
      <c r="C743" s="169">
        <v>0</v>
      </c>
      <c r="D743" s="156">
        <v>0</v>
      </c>
      <c r="E743" s="170">
        <v>0</v>
      </c>
      <c r="F743" s="129">
        <f t="shared" si="111"/>
        <v>0</v>
      </c>
    </row>
    <row r="744" spans="1:6" ht="15.75" thickBot="1" x14ac:dyDescent="0.3">
      <c r="A744" s="248" t="s">
        <v>299</v>
      </c>
      <c r="B744" s="249"/>
      <c r="C744" s="173">
        <f>SUM(C731:C743)</f>
        <v>0</v>
      </c>
      <c r="D744" s="173">
        <f t="shared" ref="D744:F744" si="112">SUM(D731:D743)</f>
        <v>0</v>
      </c>
      <c r="E744" s="173">
        <f t="shared" si="112"/>
        <v>0</v>
      </c>
      <c r="F744" s="173">
        <f t="shared" si="112"/>
        <v>0</v>
      </c>
    </row>
    <row r="745" spans="1:6" x14ac:dyDescent="0.25">
      <c r="A745" s="250" t="s">
        <v>289</v>
      </c>
      <c r="B745" s="95" t="s">
        <v>304</v>
      </c>
      <c r="C745" s="171">
        <v>0</v>
      </c>
      <c r="D745" s="120">
        <v>0</v>
      </c>
      <c r="E745" s="172">
        <v>0</v>
      </c>
      <c r="F745" s="122">
        <f>SUM(C745:E745)</f>
        <v>0</v>
      </c>
    </row>
    <row r="746" spans="1:6" x14ac:dyDescent="0.25">
      <c r="A746" s="251"/>
      <c r="B746" s="51" t="s">
        <v>305</v>
      </c>
      <c r="C746" s="165">
        <v>0</v>
      </c>
      <c r="D746" s="137">
        <v>0</v>
      </c>
      <c r="E746" s="166">
        <v>0</v>
      </c>
      <c r="F746" s="124">
        <f t="shared" ref="F746:F757" si="113">SUM(C746:E746)</f>
        <v>0</v>
      </c>
    </row>
    <row r="747" spans="1:6" x14ac:dyDescent="0.25">
      <c r="A747" s="251"/>
      <c r="B747" s="51" t="s">
        <v>24</v>
      </c>
      <c r="C747" s="165">
        <v>0</v>
      </c>
      <c r="D747" s="137">
        <v>0</v>
      </c>
      <c r="E747" s="166">
        <v>0</v>
      </c>
      <c r="F747" s="124">
        <f t="shared" si="113"/>
        <v>0</v>
      </c>
    </row>
    <row r="748" spans="1:6" x14ac:dyDescent="0.25">
      <c r="A748" s="251"/>
      <c r="B748" s="51" t="s">
        <v>25</v>
      </c>
      <c r="C748" s="165">
        <v>0</v>
      </c>
      <c r="D748" s="137">
        <v>0</v>
      </c>
      <c r="E748" s="166">
        <v>0</v>
      </c>
      <c r="F748" s="124">
        <f t="shared" si="113"/>
        <v>0</v>
      </c>
    </row>
    <row r="749" spans="1:6" x14ac:dyDescent="0.25">
      <c r="A749" s="251"/>
      <c r="B749" s="51" t="s">
        <v>26</v>
      </c>
      <c r="C749" s="165">
        <v>0</v>
      </c>
      <c r="D749" s="137">
        <v>0</v>
      </c>
      <c r="E749" s="166">
        <v>0</v>
      </c>
      <c r="F749" s="124">
        <f t="shared" si="113"/>
        <v>0</v>
      </c>
    </row>
    <row r="750" spans="1:6" x14ac:dyDescent="0.25">
      <c r="A750" s="251"/>
      <c r="B750" s="51" t="s">
        <v>309</v>
      </c>
      <c r="C750" s="165">
        <v>0</v>
      </c>
      <c r="D750" s="137">
        <v>0</v>
      </c>
      <c r="E750" s="166">
        <v>0</v>
      </c>
      <c r="F750" s="124">
        <f t="shared" si="113"/>
        <v>0</v>
      </c>
    </row>
    <row r="751" spans="1:6" x14ac:dyDescent="0.25">
      <c r="A751" s="251"/>
      <c r="B751" s="51" t="s">
        <v>28</v>
      </c>
      <c r="C751" s="165">
        <v>0</v>
      </c>
      <c r="D751" s="137">
        <v>0</v>
      </c>
      <c r="E751" s="166">
        <v>0</v>
      </c>
      <c r="F751" s="124">
        <f t="shared" si="113"/>
        <v>0</v>
      </c>
    </row>
    <row r="752" spans="1:6" x14ac:dyDescent="0.25">
      <c r="A752" s="251"/>
      <c r="B752" s="51" t="s">
        <v>29</v>
      </c>
      <c r="C752" s="165">
        <v>0</v>
      </c>
      <c r="D752" s="137">
        <v>0</v>
      </c>
      <c r="E752" s="166">
        <v>0</v>
      </c>
      <c r="F752" s="124">
        <f t="shared" si="113"/>
        <v>0</v>
      </c>
    </row>
    <row r="753" spans="1:6" x14ac:dyDescent="0.25">
      <c r="A753" s="251"/>
      <c r="B753" s="51" t="s">
        <v>30</v>
      </c>
      <c r="C753" s="165">
        <v>0</v>
      </c>
      <c r="D753" s="137">
        <v>0</v>
      </c>
      <c r="E753" s="166">
        <v>0</v>
      </c>
      <c r="F753" s="124">
        <f t="shared" si="113"/>
        <v>0</v>
      </c>
    </row>
    <row r="754" spans="1:6" x14ac:dyDescent="0.25">
      <c r="A754" s="251"/>
      <c r="B754" s="51" t="s">
        <v>31</v>
      </c>
      <c r="C754" s="165">
        <v>0</v>
      </c>
      <c r="D754" s="137">
        <v>0</v>
      </c>
      <c r="E754" s="166">
        <v>0</v>
      </c>
      <c r="F754" s="124">
        <f t="shared" si="113"/>
        <v>0</v>
      </c>
    </row>
    <row r="755" spans="1:6" x14ac:dyDescent="0.25">
      <c r="A755" s="251"/>
      <c r="B755" s="51" t="s">
        <v>32</v>
      </c>
      <c r="C755" s="165">
        <v>0</v>
      </c>
      <c r="D755" s="137">
        <v>0</v>
      </c>
      <c r="E755" s="166">
        <v>0</v>
      </c>
      <c r="F755" s="124">
        <f t="shared" si="113"/>
        <v>0</v>
      </c>
    </row>
    <row r="756" spans="1:6" x14ac:dyDescent="0.25">
      <c r="A756" s="251"/>
      <c r="B756" s="51" t="s">
        <v>310</v>
      </c>
      <c r="C756" s="165">
        <v>0</v>
      </c>
      <c r="D756" s="137">
        <v>0</v>
      </c>
      <c r="E756" s="166">
        <v>0</v>
      </c>
      <c r="F756" s="124">
        <f t="shared" si="113"/>
        <v>0</v>
      </c>
    </row>
    <row r="757" spans="1:6" ht="15.75" thickBot="1" x14ac:dyDescent="0.3">
      <c r="A757" s="252"/>
      <c r="B757" s="91" t="s">
        <v>20</v>
      </c>
      <c r="C757" s="169">
        <v>0</v>
      </c>
      <c r="D757" s="156">
        <v>0</v>
      </c>
      <c r="E757" s="170">
        <v>0</v>
      </c>
      <c r="F757" s="129">
        <f t="shared" si="113"/>
        <v>0</v>
      </c>
    </row>
    <row r="758" spans="1:6" ht="15.75" thickBot="1" x14ac:dyDescent="0.3">
      <c r="A758" s="248" t="s">
        <v>299</v>
      </c>
      <c r="B758" s="249"/>
      <c r="C758" s="173">
        <f>SUM(C745:C757)</f>
        <v>0</v>
      </c>
      <c r="D758" s="173">
        <f t="shared" ref="D758:F758" si="114">SUM(D745:D757)</f>
        <v>0</v>
      </c>
      <c r="E758" s="173">
        <f t="shared" si="114"/>
        <v>0</v>
      </c>
      <c r="F758" s="173">
        <f t="shared" si="114"/>
        <v>0</v>
      </c>
    </row>
    <row r="759" spans="1:6" x14ac:dyDescent="0.25">
      <c r="A759" s="250" t="s">
        <v>290</v>
      </c>
      <c r="B759" s="95" t="s">
        <v>304</v>
      </c>
      <c r="C759" s="171">
        <v>0</v>
      </c>
      <c r="D759" s="120">
        <v>0</v>
      </c>
      <c r="E759" s="172">
        <v>0</v>
      </c>
      <c r="F759" s="122">
        <f>SUM(C759:E759)</f>
        <v>0</v>
      </c>
    </row>
    <row r="760" spans="1:6" x14ac:dyDescent="0.25">
      <c r="A760" s="251"/>
      <c r="B760" s="51" t="s">
        <v>305</v>
      </c>
      <c r="C760" s="165">
        <v>0</v>
      </c>
      <c r="D760" s="137">
        <v>0</v>
      </c>
      <c r="E760" s="166">
        <v>0</v>
      </c>
      <c r="F760" s="124">
        <f t="shared" ref="F760:F771" si="115">SUM(C760:E760)</f>
        <v>0</v>
      </c>
    </row>
    <row r="761" spans="1:6" x14ac:dyDescent="0.25">
      <c r="A761" s="251"/>
      <c r="B761" s="51" t="s">
        <v>24</v>
      </c>
      <c r="C761" s="165">
        <v>0</v>
      </c>
      <c r="D761" s="137">
        <v>0</v>
      </c>
      <c r="E761" s="166">
        <v>0</v>
      </c>
      <c r="F761" s="124">
        <f t="shared" si="115"/>
        <v>0</v>
      </c>
    </row>
    <row r="762" spans="1:6" x14ac:dyDescent="0.25">
      <c r="A762" s="251"/>
      <c r="B762" s="51" t="s">
        <v>25</v>
      </c>
      <c r="C762" s="165">
        <v>0</v>
      </c>
      <c r="D762" s="137">
        <v>0</v>
      </c>
      <c r="E762" s="166">
        <v>0</v>
      </c>
      <c r="F762" s="124">
        <f t="shared" si="115"/>
        <v>0</v>
      </c>
    </row>
    <row r="763" spans="1:6" x14ac:dyDescent="0.25">
      <c r="A763" s="251"/>
      <c r="B763" s="51" t="s">
        <v>26</v>
      </c>
      <c r="C763" s="165">
        <v>0</v>
      </c>
      <c r="D763" s="137">
        <v>0</v>
      </c>
      <c r="E763" s="166">
        <v>0</v>
      </c>
      <c r="F763" s="124">
        <f t="shared" si="115"/>
        <v>0</v>
      </c>
    </row>
    <row r="764" spans="1:6" x14ac:dyDescent="0.25">
      <c r="A764" s="251"/>
      <c r="B764" s="51" t="s">
        <v>309</v>
      </c>
      <c r="C764" s="165">
        <v>0</v>
      </c>
      <c r="D764" s="137">
        <v>0</v>
      </c>
      <c r="E764" s="166">
        <v>0</v>
      </c>
      <c r="F764" s="124">
        <f t="shared" si="115"/>
        <v>0</v>
      </c>
    </row>
    <row r="765" spans="1:6" x14ac:dyDescent="0.25">
      <c r="A765" s="251"/>
      <c r="B765" s="51" t="s">
        <v>28</v>
      </c>
      <c r="C765" s="165">
        <v>0</v>
      </c>
      <c r="D765" s="137">
        <v>0</v>
      </c>
      <c r="E765" s="166">
        <v>0</v>
      </c>
      <c r="F765" s="124">
        <f t="shared" si="115"/>
        <v>0</v>
      </c>
    </row>
    <row r="766" spans="1:6" x14ac:dyDescent="0.25">
      <c r="A766" s="251"/>
      <c r="B766" s="51" t="s">
        <v>29</v>
      </c>
      <c r="C766" s="165">
        <v>0</v>
      </c>
      <c r="D766" s="137">
        <v>0</v>
      </c>
      <c r="E766" s="166">
        <v>0</v>
      </c>
      <c r="F766" s="124">
        <f t="shared" si="115"/>
        <v>0</v>
      </c>
    </row>
    <row r="767" spans="1:6" x14ac:dyDescent="0.25">
      <c r="A767" s="251"/>
      <c r="B767" s="51" t="s">
        <v>30</v>
      </c>
      <c r="C767" s="165">
        <v>0</v>
      </c>
      <c r="D767" s="137">
        <v>0</v>
      </c>
      <c r="E767" s="166">
        <v>0</v>
      </c>
      <c r="F767" s="124">
        <f t="shared" si="115"/>
        <v>0</v>
      </c>
    </row>
    <row r="768" spans="1:6" x14ac:dyDescent="0.25">
      <c r="A768" s="251"/>
      <c r="B768" s="51" t="s">
        <v>31</v>
      </c>
      <c r="C768" s="165">
        <v>0</v>
      </c>
      <c r="D768" s="137">
        <v>0</v>
      </c>
      <c r="E768" s="166">
        <v>0</v>
      </c>
      <c r="F768" s="124">
        <f t="shared" si="115"/>
        <v>0</v>
      </c>
    </row>
    <row r="769" spans="1:6" x14ac:dyDescent="0.25">
      <c r="A769" s="251"/>
      <c r="B769" s="51" t="s">
        <v>32</v>
      </c>
      <c r="C769" s="165">
        <v>0</v>
      </c>
      <c r="D769" s="137">
        <v>0</v>
      </c>
      <c r="E769" s="166">
        <v>0</v>
      </c>
      <c r="F769" s="124">
        <f t="shared" si="115"/>
        <v>0</v>
      </c>
    </row>
    <row r="770" spans="1:6" x14ac:dyDescent="0.25">
      <c r="A770" s="251"/>
      <c r="B770" s="51" t="s">
        <v>310</v>
      </c>
      <c r="C770" s="165">
        <v>0</v>
      </c>
      <c r="D770" s="137">
        <v>0</v>
      </c>
      <c r="E770" s="166">
        <v>0</v>
      </c>
      <c r="F770" s="124">
        <f t="shared" si="115"/>
        <v>0</v>
      </c>
    </row>
    <row r="771" spans="1:6" ht="15.75" thickBot="1" x14ac:dyDescent="0.3">
      <c r="A771" s="252"/>
      <c r="B771" s="91" t="s">
        <v>20</v>
      </c>
      <c r="C771" s="169">
        <v>0</v>
      </c>
      <c r="D771" s="156">
        <v>0</v>
      </c>
      <c r="E771" s="170">
        <v>0</v>
      </c>
      <c r="F771" s="129">
        <f t="shared" si="115"/>
        <v>0</v>
      </c>
    </row>
    <row r="772" spans="1:6" ht="15.75" thickBot="1" x14ac:dyDescent="0.3">
      <c r="A772" s="248" t="s">
        <v>299</v>
      </c>
      <c r="B772" s="249"/>
      <c r="C772" s="173">
        <f>SUM(C759:C771)</f>
        <v>0</v>
      </c>
      <c r="D772" s="173">
        <f t="shared" ref="D772:F772" si="116">SUM(D759:D771)</f>
        <v>0</v>
      </c>
      <c r="E772" s="173">
        <f t="shared" si="116"/>
        <v>0</v>
      </c>
      <c r="F772" s="173">
        <f t="shared" si="116"/>
        <v>0</v>
      </c>
    </row>
    <row r="773" spans="1:6" x14ac:dyDescent="0.25">
      <c r="A773" s="250" t="s">
        <v>291</v>
      </c>
      <c r="B773" s="95" t="s">
        <v>304</v>
      </c>
      <c r="C773" s="171">
        <v>0</v>
      </c>
      <c r="D773" s="120">
        <v>0</v>
      </c>
      <c r="E773" s="172">
        <v>0</v>
      </c>
      <c r="F773" s="122">
        <f>SUM(C773:E773)</f>
        <v>0</v>
      </c>
    </row>
    <row r="774" spans="1:6" x14ac:dyDescent="0.25">
      <c r="A774" s="251"/>
      <c r="B774" s="51" t="s">
        <v>305</v>
      </c>
      <c r="C774" s="165">
        <v>0</v>
      </c>
      <c r="D774" s="137">
        <v>0</v>
      </c>
      <c r="E774" s="166">
        <v>0</v>
      </c>
      <c r="F774" s="124">
        <f t="shared" ref="F774:F785" si="117">SUM(C774:E774)</f>
        <v>0</v>
      </c>
    </row>
    <row r="775" spans="1:6" x14ac:dyDescent="0.25">
      <c r="A775" s="251"/>
      <c r="B775" s="51" t="s">
        <v>24</v>
      </c>
      <c r="C775" s="165">
        <v>0</v>
      </c>
      <c r="D775" s="137">
        <v>0</v>
      </c>
      <c r="E775" s="166">
        <v>0</v>
      </c>
      <c r="F775" s="124">
        <f t="shared" si="117"/>
        <v>0</v>
      </c>
    </row>
    <row r="776" spans="1:6" x14ac:dyDescent="0.25">
      <c r="A776" s="251"/>
      <c r="B776" s="51" t="s">
        <v>25</v>
      </c>
      <c r="C776" s="165">
        <v>0</v>
      </c>
      <c r="D776" s="137">
        <v>0</v>
      </c>
      <c r="E776" s="166">
        <v>0</v>
      </c>
      <c r="F776" s="124">
        <f t="shared" si="117"/>
        <v>0</v>
      </c>
    </row>
    <row r="777" spans="1:6" x14ac:dyDescent="0.25">
      <c r="A777" s="251"/>
      <c r="B777" s="51" t="s">
        <v>26</v>
      </c>
      <c r="C777" s="165">
        <v>0</v>
      </c>
      <c r="D777" s="137">
        <v>0</v>
      </c>
      <c r="E777" s="166">
        <v>0</v>
      </c>
      <c r="F777" s="124">
        <f t="shared" si="117"/>
        <v>0</v>
      </c>
    </row>
    <row r="778" spans="1:6" x14ac:dyDescent="0.25">
      <c r="A778" s="251"/>
      <c r="B778" s="51" t="s">
        <v>309</v>
      </c>
      <c r="C778" s="165">
        <v>0</v>
      </c>
      <c r="D778" s="137">
        <v>0</v>
      </c>
      <c r="E778" s="166">
        <v>0</v>
      </c>
      <c r="F778" s="124">
        <f t="shared" si="117"/>
        <v>0</v>
      </c>
    </row>
    <row r="779" spans="1:6" x14ac:dyDescent="0.25">
      <c r="A779" s="251"/>
      <c r="B779" s="51" t="s">
        <v>28</v>
      </c>
      <c r="C779" s="165">
        <v>0</v>
      </c>
      <c r="D779" s="137">
        <v>0</v>
      </c>
      <c r="E779" s="166">
        <v>0</v>
      </c>
      <c r="F779" s="124">
        <f t="shared" si="117"/>
        <v>0</v>
      </c>
    </row>
    <row r="780" spans="1:6" x14ac:dyDescent="0.25">
      <c r="A780" s="251"/>
      <c r="B780" s="51" t="s">
        <v>29</v>
      </c>
      <c r="C780" s="165">
        <v>0</v>
      </c>
      <c r="D780" s="137">
        <v>0</v>
      </c>
      <c r="E780" s="166">
        <v>0</v>
      </c>
      <c r="F780" s="124">
        <f t="shared" si="117"/>
        <v>0</v>
      </c>
    </row>
    <row r="781" spans="1:6" x14ac:dyDescent="0.25">
      <c r="A781" s="251"/>
      <c r="B781" s="51" t="s">
        <v>30</v>
      </c>
      <c r="C781" s="165">
        <v>0</v>
      </c>
      <c r="D781" s="137">
        <v>0</v>
      </c>
      <c r="E781" s="166">
        <v>0</v>
      </c>
      <c r="F781" s="124">
        <f t="shared" si="117"/>
        <v>0</v>
      </c>
    </row>
    <row r="782" spans="1:6" x14ac:dyDescent="0.25">
      <c r="A782" s="251"/>
      <c r="B782" s="51" t="s">
        <v>31</v>
      </c>
      <c r="C782" s="165">
        <v>0</v>
      </c>
      <c r="D782" s="137">
        <v>10</v>
      </c>
      <c r="E782" s="166">
        <v>0</v>
      </c>
      <c r="F782" s="124">
        <f t="shared" si="117"/>
        <v>10</v>
      </c>
    </row>
    <row r="783" spans="1:6" x14ac:dyDescent="0.25">
      <c r="A783" s="251"/>
      <c r="B783" s="51" t="s">
        <v>32</v>
      </c>
      <c r="C783" s="165">
        <v>0</v>
      </c>
      <c r="D783" s="137">
        <v>0</v>
      </c>
      <c r="E783" s="166">
        <v>0</v>
      </c>
      <c r="F783" s="124">
        <f t="shared" si="117"/>
        <v>0</v>
      </c>
    </row>
    <row r="784" spans="1:6" x14ac:dyDescent="0.25">
      <c r="A784" s="251"/>
      <c r="B784" s="51" t="s">
        <v>310</v>
      </c>
      <c r="C784" s="165">
        <v>0</v>
      </c>
      <c r="D784" s="137">
        <v>0</v>
      </c>
      <c r="E784" s="166">
        <v>0</v>
      </c>
      <c r="F784" s="124">
        <f t="shared" si="117"/>
        <v>0</v>
      </c>
    </row>
    <row r="785" spans="1:6" ht="15.75" thickBot="1" x14ac:dyDescent="0.3">
      <c r="A785" s="252"/>
      <c r="B785" s="91" t="s">
        <v>20</v>
      </c>
      <c r="C785" s="169">
        <v>0</v>
      </c>
      <c r="D785" s="156">
        <v>0</v>
      </c>
      <c r="E785" s="170">
        <v>0</v>
      </c>
      <c r="F785" s="129">
        <f t="shared" si="117"/>
        <v>0</v>
      </c>
    </row>
    <row r="786" spans="1:6" ht="15.75" thickBot="1" x14ac:dyDescent="0.3">
      <c r="A786" s="248" t="s">
        <v>299</v>
      </c>
      <c r="B786" s="249"/>
      <c r="C786" s="173">
        <f>SUM(C773:C785)</f>
        <v>0</v>
      </c>
      <c r="D786" s="173">
        <f t="shared" ref="D786:F786" si="118">SUM(D773:D785)</f>
        <v>10</v>
      </c>
      <c r="E786" s="173">
        <f t="shared" si="118"/>
        <v>0</v>
      </c>
      <c r="F786" s="173">
        <f t="shared" si="118"/>
        <v>10</v>
      </c>
    </row>
    <row r="787" spans="1:6" x14ac:dyDescent="0.25">
      <c r="A787" s="250" t="s">
        <v>292</v>
      </c>
      <c r="B787" s="95" t="s">
        <v>304</v>
      </c>
      <c r="C787" s="171">
        <v>2</v>
      </c>
      <c r="D787" s="120">
        <v>0</v>
      </c>
      <c r="E787" s="172">
        <v>0</v>
      </c>
      <c r="F787" s="122">
        <f>SUM(C787:E787)</f>
        <v>2</v>
      </c>
    </row>
    <row r="788" spans="1:6" x14ac:dyDescent="0.25">
      <c r="A788" s="251"/>
      <c r="B788" s="51" t="s">
        <v>305</v>
      </c>
      <c r="C788" s="165">
        <v>0</v>
      </c>
      <c r="D788" s="137">
        <v>0</v>
      </c>
      <c r="E788" s="166">
        <v>0</v>
      </c>
      <c r="F788" s="124">
        <f t="shared" ref="F788:F799" si="119">SUM(C788:E788)</f>
        <v>0</v>
      </c>
    </row>
    <row r="789" spans="1:6" x14ac:dyDescent="0.25">
      <c r="A789" s="251"/>
      <c r="B789" s="51" t="s">
        <v>24</v>
      </c>
      <c r="C789" s="165">
        <v>0</v>
      </c>
      <c r="D789" s="137">
        <v>0</v>
      </c>
      <c r="E789" s="166">
        <v>0</v>
      </c>
      <c r="F789" s="124">
        <f t="shared" si="119"/>
        <v>0</v>
      </c>
    </row>
    <row r="790" spans="1:6" x14ac:dyDescent="0.25">
      <c r="A790" s="251"/>
      <c r="B790" s="51" t="s">
        <v>25</v>
      </c>
      <c r="C790" s="165">
        <v>0</v>
      </c>
      <c r="D790" s="137">
        <v>0</v>
      </c>
      <c r="E790" s="166">
        <v>0</v>
      </c>
      <c r="F790" s="124">
        <f t="shared" si="119"/>
        <v>0</v>
      </c>
    </row>
    <row r="791" spans="1:6" x14ac:dyDescent="0.25">
      <c r="A791" s="251"/>
      <c r="B791" s="51" t="s">
        <v>26</v>
      </c>
      <c r="C791" s="165">
        <v>0</v>
      </c>
      <c r="D791" s="137">
        <v>0</v>
      </c>
      <c r="E791" s="166">
        <v>0</v>
      </c>
      <c r="F791" s="124">
        <f t="shared" si="119"/>
        <v>0</v>
      </c>
    </row>
    <row r="792" spans="1:6" x14ac:dyDescent="0.25">
      <c r="A792" s="251"/>
      <c r="B792" s="51" t="s">
        <v>309</v>
      </c>
      <c r="C792" s="165">
        <v>0</v>
      </c>
      <c r="D792" s="137">
        <v>0</v>
      </c>
      <c r="E792" s="166">
        <v>0</v>
      </c>
      <c r="F792" s="124">
        <f t="shared" si="119"/>
        <v>0</v>
      </c>
    </row>
    <row r="793" spans="1:6" x14ac:dyDescent="0.25">
      <c r="A793" s="251"/>
      <c r="B793" s="51" t="s">
        <v>28</v>
      </c>
      <c r="C793" s="165">
        <v>0</v>
      </c>
      <c r="D793" s="137">
        <v>0</v>
      </c>
      <c r="E793" s="166">
        <v>0</v>
      </c>
      <c r="F793" s="124">
        <f t="shared" si="119"/>
        <v>0</v>
      </c>
    </row>
    <row r="794" spans="1:6" x14ac:dyDescent="0.25">
      <c r="A794" s="251"/>
      <c r="B794" s="51" t="s">
        <v>29</v>
      </c>
      <c r="C794" s="165">
        <v>0</v>
      </c>
      <c r="D794" s="137">
        <v>0</v>
      </c>
      <c r="E794" s="166">
        <v>0</v>
      </c>
      <c r="F794" s="124">
        <f t="shared" si="119"/>
        <v>0</v>
      </c>
    </row>
    <row r="795" spans="1:6" x14ac:dyDescent="0.25">
      <c r="A795" s="251"/>
      <c r="B795" s="51" t="s">
        <v>30</v>
      </c>
      <c r="C795" s="165">
        <v>0</v>
      </c>
      <c r="D795" s="137">
        <v>0</v>
      </c>
      <c r="E795" s="166">
        <v>0</v>
      </c>
      <c r="F795" s="124">
        <f t="shared" si="119"/>
        <v>0</v>
      </c>
    </row>
    <row r="796" spans="1:6" x14ac:dyDescent="0.25">
      <c r="A796" s="251"/>
      <c r="B796" s="51" t="s">
        <v>31</v>
      </c>
      <c r="C796" s="165">
        <v>0</v>
      </c>
      <c r="D796" s="137">
        <v>0</v>
      </c>
      <c r="E796" s="166">
        <v>0</v>
      </c>
      <c r="F796" s="124">
        <f t="shared" si="119"/>
        <v>0</v>
      </c>
    </row>
    <row r="797" spans="1:6" x14ac:dyDescent="0.25">
      <c r="A797" s="251"/>
      <c r="B797" s="51" t="s">
        <v>32</v>
      </c>
      <c r="C797" s="165">
        <v>0</v>
      </c>
      <c r="D797" s="137">
        <v>0</v>
      </c>
      <c r="E797" s="166">
        <v>0</v>
      </c>
      <c r="F797" s="124">
        <f t="shared" si="119"/>
        <v>0</v>
      </c>
    </row>
    <row r="798" spans="1:6" x14ac:dyDescent="0.25">
      <c r="A798" s="251"/>
      <c r="B798" s="51" t="s">
        <v>310</v>
      </c>
      <c r="C798" s="165">
        <v>0</v>
      </c>
      <c r="D798" s="137">
        <v>0</v>
      </c>
      <c r="E798" s="166">
        <v>0</v>
      </c>
      <c r="F798" s="124">
        <f t="shared" si="119"/>
        <v>0</v>
      </c>
    </row>
    <row r="799" spans="1:6" ht="15.75" thickBot="1" x14ac:dyDescent="0.3">
      <c r="A799" s="252"/>
      <c r="B799" s="91" t="s">
        <v>20</v>
      </c>
      <c r="C799" s="169">
        <v>0</v>
      </c>
      <c r="D799" s="156">
        <v>0</v>
      </c>
      <c r="E799" s="170">
        <v>0</v>
      </c>
      <c r="F799" s="129">
        <f t="shared" si="119"/>
        <v>0</v>
      </c>
    </row>
    <row r="800" spans="1:6" ht="15.75" thickBot="1" x14ac:dyDescent="0.3">
      <c r="A800" s="248" t="s">
        <v>299</v>
      </c>
      <c r="B800" s="249"/>
      <c r="C800" s="173">
        <f>SUM(C787:C799)</f>
        <v>2</v>
      </c>
      <c r="D800" s="173">
        <f t="shared" ref="D800:F800" si="120">SUM(D787:D799)</f>
        <v>0</v>
      </c>
      <c r="E800" s="173">
        <f t="shared" si="120"/>
        <v>0</v>
      </c>
      <c r="F800" s="173">
        <f t="shared" si="120"/>
        <v>2</v>
      </c>
    </row>
    <row r="801" spans="1:6" x14ac:dyDescent="0.25">
      <c r="A801" s="250" t="s">
        <v>293</v>
      </c>
      <c r="B801" s="95" t="s">
        <v>304</v>
      </c>
      <c r="C801" s="171">
        <v>0</v>
      </c>
      <c r="D801" s="120">
        <v>0</v>
      </c>
      <c r="E801" s="172">
        <v>0</v>
      </c>
      <c r="F801" s="122">
        <f>SUM(C801:E801)</f>
        <v>0</v>
      </c>
    </row>
    <row r="802" spans="1:6" x14ac:dyDescent="0.25">
      <c r="A802" s="251"/>
      <c r="B802" s="51" t="s">
        <v>305</v>
      </c>
      <c r="C802" s="165">
        <v>0</v>
      </c>
      <c r="D802" s="137">
        <v>0</v>
      </c>
      <c r="E802" s="166">
        <v>0</v>
      </c>
      <c r="F802" s="124">
        <f t="shared" ref="F802:F813" si="121">SUM(C802:E802)</f>
        <v>0</v>
      </c>
    </row>
    <row r="803" spans="1:6" x14ac:dyDescent="0.25">
      <c r="A803" s="251"/>
      <c r="B803" s="51" t="s">
        <v>24</v>
      </c>
      <c r="C803" s="165">
        <v>0</v>
      </c>
      <c r="D803" s="137">
        <v>0</v>
      </c>
      <c r="E803" s="166">
        <v>0</v>
      </c>
      <c r="F803" s="124">
        <f t="shared" si="121"/>
        <v>0</v>
      </c>
    </row>
    <row r="804" spans="1:6" x14ac:dyDescent="0.25">
      <c r="A804" s="251"/>
      <c r="B804" s="51" t="s">
        <v>25</v>
      </c>
      <c r="C804" s="165">
        <v>0</v>
      </c>
      <c r="D804" s="137">
        <v>0</v>
      </c>
      <c r="E804" s="166">
        <v>0</v>
      </c>
      <c r="F804" s="124">
        <f t="shared" si="121"/>
        <v>0</v>
      </c>
    </row>
    <row r="805" spans="1:6" x14ac:dyDescent="0.25">
      <c r="A805" s="251"/>
      <c r="B805" s="51" t="s">
        <v>26</v>
      </c>
      <c r="C805" s="165">
        <v>0</v>
      </c>
      <c r="D805" s="137">
        <v>0</v>
      </c>
      <c r="E805" s="166">
        <v>0</v>
      </c>
      <c r="F805" s="124">
        <f t="shared" si="121"/>
        <v>0</v>
      </c>
    </row>
    <row r="806" spans="1:6" x14ac:dyDescent="0.25">
      <c r="A806" s="251"/>
      <c r="B806" s="51" t="s">
        <v>309</v>
      </c>
      <c r="C806" s="165">
        <v>0</v>
      </c>
      <c r="D806" s="137">
        <v>0</v>
      </c>
      <c r="E806" s="166">
        <v>0</v>
      </c>
      <c r="F806" s="124">
        <f t="shared" si="121"/>
        <v>0</v>
      </c>
    </row>
    <row r="807" spans="1:6" x14ac:dyDescent="0.25">
      <c r="A807" s="251"/>
      <c r="B807" s="51" t="s">
        <v>28</v>
      </c>
      <c r="C807" s="165">
        <v>0</v>
      </c>
      <c r="D807" s="137">
        <v>0</v>
      </c>
      <c r="E807" s="166">
        <v>0</v>
      </c>
      <c r="F807" s="124">
        <f t="shared" si="121"/>
        <v>0</v>
      </c>
    </row>
    <row r="808" spans="1:6" x14ac:dyDescent="0.25">
      <c r="A808" s="251"/>
      <c r="B808" s="51" t="s">
        <v>29</v>
      </c>
      <c r="C808" s="165">
        <v>0</v>
      </c>
      <c r="D808" s="137">
        <v>0</v>
      </c>
      <c r="E808" s="166">
        <v>0</v>
      </c>
      <c r="F808" s="124">
        <f t="shared" si="121"/>
        <v>0</v>
      </c>
    </row>
    <row r="809" spans="1:6" x14ac:dyDescent="0.25">
      <c r="A809" s="251"/>
      <c r="B809" s="51" t="s">
        <v>30</v>
      </c>
      <c r="C809" s="165">
        <v>0</v>
      </c>
      <c r="D809" s="137">
        <v>0</v>
      </c>
      <c r="E809" s="166">
        <v>0</v>
      </c>
      <c r="F809" s="124">
        <f t="shared" si="121"/>
        <v>0</v>
      </c>
    </row>
    <row r="810" spans="1:6" x14ac:dyDescent="0.25">
      <c r="A810" s="251"/>
      <c r="B810" s="51" t="s">
        <v>31</v>
      </c>
      <c r="C810" s="165">
        <v>0</v>
      </c>
      <c r="D810" s="137">
        <v>0</v>
      </c>
      <c r="E810" s="166">
        <v>0</v>
      </c>
      <c r="F810" s="124">
        <f t="shared" si="121"/>
        <v>0</v>
      </c>
    </row>
    <row r="811" spans="1:6" x14ac:dyDescent="0.25">
      <c r="A811" s="251"/>
      <c r="B811" s="51" t="s">
        <v>32</v>
      </c>
      <c r="C811" s="165">
        <v>0</v>
      </c>
      <c r="D811" s="137">
        <v>0</v>
      </c>
      <c r="E811" s="166">
        <v>0</v>
      </c>
      <c r="F811" s="124">
        <f t="shared" si="121"/>
        <v>0</v>
      </c>
    </row>
    <row r="812" spans="1:6" x14ac:dyDescent="0.25">
      <c r="A812" s="251"/>
      <c r="B812" s="51" t="s">
        <v>310</v>
      </c>
      <c r="C812" s="165">
        <v>0</v>
      </c>
      <c r="D812" s="137">
        <v>0</v>
      </c>
      <c r="E812" s="166">
        <v>0</v>
      </c>
      <c r="F812" s="124">
        <f t="shared" si="121"/>
        <v>0</v>
      </c>
    </row>
    <row r="813" spans="1:6" ht="15.75" thickBot="1" x14ac:dyDescent="0.3">
      <c r="A813" s="252"/>
      <c r="B813" s="91" t="s">
        <v>20</v>
      </c>
      <c r="C813" s="169">
        <v>0</v>
      </c>
      <c r="D813" s="156">
        <v>0</v>
      </c>
      <c r="E813" s="170">
        <v>0</v>
      </c>
      <c r="F813" s="129">
        <f t="shared" si="121"/>
        <v>0</v>
      </c>
    </row>
    <row r="814" spans="1:6" ht="15.75" thickBot="1" x14ac:dyDescent="0.3">
      <c r="A814" s="248" t="s">
        <v>299</v>
      </c>
      <c r="B814" s="249"/>
      <c r="C814" s="173">
        <f>SUM(C801:C813)</f>
        <v>0</v>
      </c>
      <c r="D814" s="173">
        <f t="shared" ref="D814:F814" si="122">SUM(D801:D813)</f>
        <v>0</v>
      </c>
      <c r="E814" s="173">
        <f t="shared" si="122"/>
        <v>0</v>
      </c>
      <c r="F814" s="173">
        <f t="shared" si="122"/>
        <v>0</v>
      </c>
    </row>
    <row r="815" spans="1:6" x14ac:dyDescent="0.25">
      <c r="A815" s="250" t="s">
        <v>295</v>
      </c>
      <c r="B815" s="95" t="s">
        <v>304</v>
      </c>
      <c r="C815" s="171">
        <v>0</v>
      </c>
      <c r="D815" s="120">
        <v>0</v>
      </c>
      <c r="E815" s="172">
        <v>0</v>
      </c>
      <c r="F815" s="122">
        <f>SUM(C815:E815)</f>
        <v>0</v>
      </c>
    </row>
    <row r="816" spans="1:6" x14ac:dyDescent="0.25">
      <c r="A816" s="251"/>
      <c r="B816" s="51" t="s">
        <v>305</v>
      </c>
      <c r="C816" s="165">
        <v>0</v>
      </c>
      <c r="D816" s="137">
        <v>0</v>
      </c>
      <c r="E816" s="166">
        <v>0</v>
      </c>
      <c r="F816" s="124">
        <f t="shared" ref="F816:F827" si="123">SUM(C816:E816)</f>
        <v>0</v>
      </c>
    </row>
    <row r="817" spans="1:6" x14ac:dyDescent="0.25">
      <c r="A817" s="251"/>
      <c r="B817" s="51" t="s">
        <v>24</v>
      </c>
      <c r="C817" s="165">
        <v>0</v>
      </c>
      <c r="D817" s="137">
        <v>0</v>
      </c>
      <c r="E817" s="166">
        <v>0</v>
      </c>
      <c r="F817" s="124">
        <f t="shared" si="123"/>
        <v>0</v>
      </c>
    </row>
    <row r="818" spans="1:6" x14ac:dyDescent="0.25">
      <c r="A818" s="251"/>
      <c r="B818" s="51" t="s">
        <v>25</v>
      </c>
      <c r="C818" s="165">
        <v>0</v>
      </c>
      <c r="D818" s="137">
        <v>0</v>
      </c>
      <c r="E818" s="166">
        <v>0</v>
      </c>
      <c r="F818" s="124">
        <f t="shared" si="123"/>
        <v>0</v>
      </c>
    </row>
    <row r="819" spans="1:6" x14ac:dyDescent="0.25">
      <c r="A819" s="251"/>
      <c r="B819" s="51" t="s">
        <v>26</v>
      </c>
      <c r="C819" s="165">
        <v>0</v>
      </c>
      <c r="D819" s="137">
        <v>0</v>
      </c>
      <c r="E819" s="166">
        <v>0</v>
      </c>
      <c r="F819" s="124">
        <f t="shared" si="123"/>
        <v>0</v>
      </c>
    </row>
    <row r="820" spans="1:6" x14ac:dyDescent="0.25">
      <c r="A820" s="251"/>
      <c r="B820" s="51" t="s">
        <v>309</v>
      </c>
      <c r="C820" s="165">
        <v>0</v>
      </c>
      <c r="D820" s="137">
        <v>0</v>
      </c>
      <c r="E820" s="166">
        <v>0</v>
      </c>
      <c r="F820" s="124">
        <f t="shared" si="123"/>
        <v>0</v>
      </c>
    </row>
    <row r="821" spans="1:6" x14ac:dyDescent="0.25">
      <c r="A821" s="251"/>
      <c r="B821" s="51" t="s">
        <v>28</v>
      </c>
      <c r="C821" s="165">
        <v>0</v>
      </c>
      <c r="D821" s="137">
        <v>0</v>
      </c>
      <c r="E821" s="166">
        <v>0</v>
      </c>
      <c r="F821" s="124">
        <f t="shared" si="123"/>
        <v>0</v>
      </c>
    </row>
    <row r="822" spans="1:6" x14ac:dyDescent="0.25">
      <c r="A822" s="251"/>
      <c r="B822" s="51" t="s">
        <v>29</v>
      </c>
      <c r="C822" s="165">
        <v>0</v>
      </c>
      <c r="D822" s="137">
        <v>0</v>
      </c>
      <c r="E822" s="166">
        <v>0</v>
      </c>
      <c r="F822" s="124">
        <f t="shared" si="123"/>
        <v>0</v>
      </c>
    </row>
    <row r="823" spans="1:6" x14ac:dyDescent="0.25">
      <c r="A823" s="251"/>
      <c r="B823" s="51" t="s">
        <v>30</v>
      </c>
      <c r="C823" s="165">
        <v>0</v>
      </c>
      <c r="D823" s="137">
        <v>0</v>
      </c>
      <c r="E823" s="166">
        <v>0</v>
      </c>
      <c r="F823" s="124">
        <f t="shared" si="123"/>
        <v>0</v>
      </c>
    </row>
    <row r="824" spans="1:6" x14ac:dyDescent="0.25">
      <c r="A824" s="251"/>
      <c r="B824" s="51" t="s">
        <v>31</v>
      </c>
      <c r="C824" s="165">
        <v>0</v>
      </c>
      <c r="D824" s="137">
        <v>0</v>
      </c>
      <c r="E824" s="166">
        <v>0</v>
      </c>
      <c r="F824" s="124">
        <f t="shared" si="123"/>
        <v>0</v>
      </c>
    </row>
    <row r="825" spans="1:6" x14ac:dyDescent="0.25">
      <c r="A825" s="251"/>
      <c r="B825" s="51" t="s">
        <v>32</v>
      </c>
      <c r="C825" s="165">
        <v>0</v>
      </c>
      <c r="D825" s="137">
        <v>0</v>
      </c>
      <c r="E825" s="166">
        <v>0</v>
      </c>
      <c r="F825" s="124">
        <f t="shared" si="123"/>
        <v>0</v>
      </c>
    </row>
    <row r="826" spans="1:6" x14ac:dyDescent="0.25">
      <c r="A826" s="251"/>
      <c r="B826" s="51" t="s">
        <v>310</v>
      </c>
      <c r="C826" s="165">
        <v>0</v>
      </c>
      <c r="D826" s="137">
        <v>0</v>
      </c>
      <c r="E826" s="166">
        <v>0</v>
      </c>
      <c r="F826" s="124">
        <f t="shared" si="123"/>
        <v>0</v>
      </c>
    </row>
    <row r="827" spans="1:6" ht="15.75" thickBot="1" x14ac:dyDescent="0.3">
      <c r="A827" s="252"/>
      <c r="B827" s="91" t="s">
        <v>20</v>
      </c>
      <c r="C827" s="169">
        <v>0</v>
      </c>
      <c r="D827" s="156">
        <v>0</v>
      </c>
      <c r="E827" s="170">
        <v>20</v>
      </c>
      <c r="F827" s="129">
        <f t="shared" si="123"/>
        <v>20</v>
      </c>
    </row>
    <row r="828" spans="1:6" ht="15.75" thickBot="1" x14ac:dyDescent="0.3">
      <c r="A828" s="248" t="s">
        <v>299</v>
      </c>
      <c r="B828" s="249"/>
      <c r="C828" s="173">
        <f>SUM(C815:C827)</f>
        <v>0</v>
      </c>
      <c r="D828" s="173">
        <f t="shared" ref="D828:F828" si="124">SUM(D815:D827)</f>
        <v>0</v>
      </c>
      <c r="E828" s="173">
        <f t="shared" si="124"/>
        <v>20</v>
      </c>
      <c r="F828" s="173">
        <f t="shared" si="124"/>
        <v>20</v>
      </c>
    </row>
    <row r="829" spans="1:6" x14ac:dyDescent="0.25">
      <c r="A829" s="250" t="s">
        <v>296</v>
      </c>
      <c r="B829" s="95" t="s">
        <v>304</v>
      </c>
      <c r="C829" s="171">
        <v>0</v>
      </c>
      <c r="D829" s="120">
        <v>0</v>
      </c>
      <c r="E829" s="172">
        <v>0</v>
      </c>
      <c r="F829" s="122">
        <f>SUM(C829:E829)</f>
        <v>0</v>
      </c>
    </row>
    <row r="830" spans="1:6" x14ac:dyDescent="0.25">
      <c r="A830" s="251"/>
      <c r="B830" s="51" t="s">
        <v>305</v>
      </c>
      <c r="C830" s="165">
        <v>0</v>
      </c>
      <c r="D830" s="137">
        <v>0</v>
      </c>
      <c r="E830" s="166">
        <v>0</v>
      </c>
      <c r="F830" s="124">
        <f t="shared" ref="F830:F841" si="125">SUM(C830:E830)</f>
        <v>0</v>
      </c>
    </row>
    <row r="831" spans="1:6" x14ac:dyDescent="0.25">
      <c r="A831" s="251"/>
      <c r="B831" s="51" t="s">
        <v>24</v>
      </c>
      <c r="C831" s="165">
        <v>0</v>
      </c>
      <c r="D831" s="137">
        <v>0</v>
      </c>
      <c r="E831" s="166">
        <v>0</v>
      </c>
      <c r="F831" s="124">
        <f t="shared" si="125"/>
        <v>0</v>
      </c>
    </row>
    <row r="832" spans="1:6" x14ac:dyDescent="0.25">
      <c r="A832" s="251"/>
      <c r="B832" s="51" t="s">
        <v>25</v>
      </c>
      <c r="C832" s="165">
        <v>0</v>
      </c>
      <c r="D832" s="137">
        <v>0</v>
      </c>
      <c r="E832" s="166">
        <v>0</v>
      </c>
      <c r="F832" s="124">
        <f t="shared" si="125"/>
        <v>0</v>
      </c>
    </row>
    <row r="833" spans="1:6" x14ac:dyDescent="0.25">
      <c r="A833" s="251"/>
      <c r="B833" s="51" t="s">
        <v>26</v>
      </c>
      <c r="C833" s="165">
        <v>0</v>
      </c>
      <c r="D833" s="137">
        <v>0</v>
      </c>
      <c r="E833" s="166">
        <v>0</v>
      </c>
      <c r="F833" s="124">
        <f t="shared" si="125"/>
        <v>0</v>
      </c>
    </row>
    <row r="834" spans="1:6" x14ac:dyDescent="0.25">
      <c r="A834" s="251"/>
      <c r="B834" s="51" t="s">
        <v>309</v>
      </c>
      <c r="C834" s="165">
        <v>0</v>
      </c>
      <c r="D834" s="137">
        <v>0</v>
      </c>
      <c r="E834" s="166">
        <v>0</v>
      </c>
      <c r="F834" s="124">
        <f t="shared" si="125"/>
        <v>0</v>
      </c>
    </row>
    <row r="835" spans="1:6" x14ac:dyDescent="0.25">
      <c r="A835" s="251"/>
      <c r="B835" s="51" t="s">
        <v>28</v>
      </c>
      <c r="C835" s="165">
        <v>0</v>
      </c>
      <c r="D835" s="137">
        <v>0</v>
      </c>
      <c r="E835" s="166">
        <v>0</v>
      </c>
      <c r="F835" s="124">
        <f t="shared" si="125"/>
        <v>0</v>
      </c>
    </row>
    <row r="836" spans="1:6" x14ac:dyDescent="0.25">
      <c r="A836" s="251"/>
      <c r="B836" s="51" t="s">
        <v>29</v>
      </c>
      <c r="C836" s="165">
        <v>0</v>
      </c>
      <c r="D836" s="137">
        <v>0</v>
      </c>
      <c r="E836" s="166">
        <v>0</v>
      </c>
      <c r="F836" s="124">
        <f t="shared" si="125"/>
        <v>0</v>
      </c>
    </row>
    <row r="837" spans="1:6" x14ac:dyDescent="0.25">
      <c r="A837" s="251"/>
      <c r="B837" s="51" t="s">
        <v>30</v>
      </c>
      <c r="C837" s="165">
        <v>0</v>
      </c>
      <c r="D837" s="137">
        <v>0</v>
      </c>
      <c r="E837" s="166">
        <v>0</v>
      </c>
      <c r="F837" s="124">
        <f t="shared" si="125"/>
        <v>0</v>
      </c>
    </row>
    <row r="838" spans="1:6" x14ac:dyDescent="0.25">
      <c r="A838" s="251"/>
      <c r="B838" s="51" t="s">
        <v>31</v>
      </c>
      <c r="C838" s="165">
        <v>0</v>
      </c>
      <c r="D838" s="137">
        <v>0</v>
      </c>
      <c r="E838" s="166">
        <v>0</v>
      </c>
      <c r="F838" s="124">
        <f t="shared" si="125"/>
        <v>0</v>
      </c>
    </row>
    <row r="839" spans="1:6" x14ac:dyDescent="0.25">
      <c r="A839" s="251"/>
      <c r="B839" s="51" t="s">
        <v>32</v>
      </c>
      <c r="C839" s="165">
        <v>0</v>
      </c>
      <c r="D839" s="137">
        <v>0</v>
      </c>
      <c r="E839" s="166">
        <v>0</v>
      </c>
      <c r="F839" s="124">
        <f t="shared" si="125"/>
        <v>0</v>
      </c>
    </row>
    <row r="840" spans="1:6" x14ac:dyDescent="0.25">
      <c r="A840" s="251"/>
      <c r="B840" s="51" t="s">
        <v>310</v>
      </c>
      <c r="C840" s="165">
        <v>0</v>
      </c>
      <c r="D840" s="137">
        <v>0</v>
      </c>
      <c r="E840" s="166">
        <v>0</v>
      </c>
      <c r="F840" s="124">
        <f t="shared" si="125"/>
        <v>0</v>
      </c>
    </row>
    <row r="841" spans="1:6" ht="15.75" thickBot="1" x14ac:dyDescent="0.3">
      <c r="A841" s="252"/>
      <c r="B841" s="91" t="s">
        <v>20</v>
      </c>
      <c r="C841" s="169">
        <v>0</v>
      </c>
      <c r="D841" s="156">
        <v>0</v>
      </c>
      <c r="E841" s="170">
        <v>31</v>
      </c>
      <c r="F841" s="129">
        <f t="shared" si="125"/>
        <v>31</v>
      </c>
    </row>
    <row r="842" spans="1:6" ht="15.75" thickBot="1" x14ac:dyDescent="0.3">
      <c r="A842" s="248" t="s">
        <v>299</v>
      </c>
      <c r="B842" s="249"/>
      <c r="C842" s="173">
        <f>SUM(C829:C841)</f>
        <v>0</v>
      </c>
      <c r="D842" s="173">
        <f t="shared" ref="D842:F842" si="126">SUM(D829:D841)</f>
        <v>0</v>
      </c>
      <c r="E842" s="173">
        <f t="shared" si="126"/>
        <v>31</v>
      </c>
      <c r="F842" s="173">
        <f t="shared" si="126"/>
        <v>31</v>
      </c>
    </row>
    <row r="843" spans="1:6" x14ac:dyDescent="0.25">
      <c r="A843" s="250" t="s">
        <v>297</v>
      </c>
      <c r="B843" s="95" t="s">
        <v>304</v>
      </c>
      <c r="C843" s="171">
        <v>0</v>
      </c>
      <c r="D843" s="120">
        <v>0</v>
      </c>
      <c r="E843" s="172">
        <v>0</v>
      </c>
      <c r="F843" s="122">
        <f>SUM(C843:E843)</f>
        <v>0</v>
      </c>
    </row>
    <row r="844" spans="1:6" x14ac:dyDescent="0.25">
      <c r="A844" s="251"/>
      <c r="B844" s="51" t="s">
        <v>305</v>
      </c>
      <c r="C844" s="165">
        <v>0</v>
      </c>
      <c r="D844" s="137">
        <v>0</v>
      </c>
      <c r="E844" s="166">
        <v>0</v>
      </c>
      <c r="F844" s="124">
        <f t="shared" ref="F844:F855" si="127">SUM(C844:E844)</f>
        <v>0</v>
      </c>
    </row>
    <row r="845" spans="1:6" x14ac:dyDescent="0.25">
      <c r="A845" s="251"/>
      <c r="B845" s="51" t="s">
        <v>24</v>
      </c>
      <c r="C845" s="165">
        <v>0</v>
      </c>
      <c r="D845" s="137">
        <v>0</v>
      </c>
      <c r="E845" s="166">
        <v>0</v>
      </c>
      <c r="F845" s="124">
        <f t="shared" si="127"/>
        <v>0</v>
      </c>
    </row>
    <row r="846" spans="1:6" x14ac:dyDescent="0.25">
      <c r="A846" s="251"/>
      <c r="B846" s="51" t="s">
        <v>25</v>
      </c>
      <c r="C846" s="165">
        <v>0</v>
      </c>
      <c r="D846" s="137">
        <v>0</v>
      </c>
      <c r="E846" s="166">
        <v>0</v>
      </c>
      <c r="F846" s="124">
        <f t="shared" si="127"/>
        <v>0</v>
      </c>
    </row>
    <row r="847" spans="1:6" x14ac:dyDescent="0.25">
      <c r="A847" s="251"/>
      <c r="B847" s="51" t="s">
        <v>26</v>
      </c>
      <c r="C847" s="165">
        <v>0</v>
      </c>
      <c r="D847" s="137">
        <v>0</v>
      </c>
      <c r="E847" s="166">
        <v>0</v>
      </c>
      <c r="F847" s="124">
        <f t="shared" si="127"/>
        <v>0</v>
      </c>
    </row>
    <row r="848" spans="1:6" x14ac:dyDescent="0.25">
      <c r="A848" s="251"/>
      <c r="B848" s="51" t="s">
        <v>309</v>
      </c>
      <c r="C848" s="165">
        <v>0</v>
      </c>
      <c r="D848" s="137">
        <v>0</v>
      </c>
      <c r="E848" s="166">
        <v>0</v>
      </c>
      <c r="F848" s="124">
        <f t="shared" si="127"/>
        <v>0</v>
      </c>
    </row>
    <row r="849" spans="1:6" x14ac:dyDescent="0.25">
      <c r="A849" s="251"/>
      <c r="B849" s="51" t="s">
        <v>28</v>
      </c>
      <c r="C849" s="165">
        <v>0</v>
      </c>
      <c r="D849" s="137">
        <v>0</v>
      </c>
      <c r="E849" s="166">
        <v>0</v>
      </c>
      <c r="F849" s="124">
        <f t="shared" si="127"/>
        <v>0</v>
      </c>
    </row>
    <row r="850" spans="1:6" x14ac:dyDescent="0.25">
      <c r="A850" s="251"/>
      <c r="B850" s="51" t="s">
        <v>29</v>
      </c>
      <c r="C850" s="165">
        <v>0</v>
      </c>
      <c r="D850" s="137">
        <v>0</v>
      </c>
      <c r="E850" s="166">
        <v>0</v>
      </c>
      <c r="F850" s="124">
        <f t="shared" si="127"/>
        <v>0</v>
      </c>
    </row>
    <row r="851" spans="1:6" x14ac:dyDescent="0.25">
      <c r="A851" s="251"/>
      <c r="B851" s="51" t="s">
        <v>30</v>
      </c>
      <c r="C851" s="165">
        <v>0</v>
      </c>
      <c r="D851" s="137">
        <v>0</v>
      </c>
      <c r="E851" s="166">
        <v>0</v>
      </c>
      <c r="F851" s="124">
        <f t="shared" si="127"/>
        <v>0</v>
      </c>
    </row>
    <row r="852" spans="1:6" x14ac:dyDescent="0.25">
      <c r="A852" s="251"/>
      <c r="B852" s="51" t="s">
        <v>31</v>
      </c>
      <c r="C852" s="165">
        <v>0</v>
      </c>
      <c r="D852" s="137">
        <v>0</v>
      </c>
      <c r="E852" s="166">
        <v>0</v>
      </c>
      <c r="F852" s="124">
        <f t="shared" si="127"/>
        <v>0</v>
      </c>
    </row>
    <row r="853" spans="1:6" x14ac:dyDescent="0.25">
      <c r="A853" s="251"/>
      <c r="B853" s="51" t="s">
        <v>32</v>
      </c>
      <c r="C853" s="165">
        <v>0</v>
      </c>
      <c r="D853" s="137">
        <v>0</v>
      </c>
      <c r="E853" s="166">
        <v>0</v>
      </c>
      <c r="F853" s="124">
        <f t="shared" si="127"/>
        <v>0</v>
      </c>
    </row>
    <row r="854" spans="1:6" x14ac:dyDescent="0.25">
      <c r="A854" s="251"/>
      <c r="B854" s="51" t="s">
        <v>310</v>
      </c>
      <c r="C854" s="165">
        <v>0</v>
      </c>
      <c r="D854" s="137">
        <v>0</v>
      </c>
      <c r="E854" s="166">
        <v>0</v>
      </c>
      <c r="F854" s="124">
        <f t="shared" si="127"/>
        <v>0</v>
      </c>
    </row>
    <row r="855" spans="1:6" ht="15.75" thickBot="1" x14ac:dyDescent="0.3">
      <c r="A855" s="252"/>
      <c r="B855" s="91" t="s">
        <v>20</v>
      </c>
      <c r="C855" s="169">
        <v>0</v>
      </c>
      <c r="D855" s="156">
        <v>0</v>
      </c>
      <c r="E855" s="170">
        <v>0</v>
      </c>
      <c r="F855" s="129">
        <f t="shared" si="127"/>
        <v>0</v>
      </c>
    </row>
    <row r="856" spans="1:6" ht="15.75" thickBot="1" x14ac:dyDescent="0.3">
      <c r="A856" s="248" t="s">
        <v>299</v>
      </c>
      <c r="B856" s="249"/>
      <c r="C856" s="173">
        <f>SUM(C843:C855)</f>
        <v>0</v>
      </c>
      <c r="D856" s="173">
        <f t="shared" ref="D856:F856" si="128">SUM(D843:D855)</f>
        <v>0</v>
      </c>
      <c r="E856" s="173">
        <f t="shared" si="128"/>
        <v>0</v>
      </c>
      <c r="F856" s="173">
        <f t="shared" si="128"/>
        <v>0</v>
      </c>
    </row>
    <row r="857" spans="1:6" x14ac:dyDescent="0.25">
      <c r="A857" s="250" t="s">
        <v>298</v>
      </c>
      <c r="B857" s="95" t="s">
        <v>304</v>
      </c>
      <c r="C857" s="171">
        <v>0</v>
      </c>
      <c r="D857" s="120">
        <v>0</v>
      </c>
      <c r="E857" s="172">
        <v>0</v>
      </c>
      <c r="F857" s="122">
        <f>SUM(C857:E857)</f>
        <v>0</v>
      </c>
    </row>
    <row r="858" spans="1:6" x14ac:dyDescent="0.25">
      <c r="A858" s="251"/>
      <c r="B858" s="51" t="s">
        <v>305</v>
      </c>
      <c r="C858" s="165">
        <v>0</v>
      </c>
      <c r="D858" s="137">
        <v>0</v>
      </c>
      <c r="E858" s="166">
        <v>0</v>
      </c>
      <c r="F858" s="124">
        <f t="shared" ref="F858:F869" si="129">SUM(C858:E858)</f>
        <v>0</v>
      </c>
    </row>
    <row r="859" spans="1:6" x14ac:dyDescent="0.25">
      <c r="A859" s="251"/>
      <c r="B859" s="51" t="s">
        <v>24</v>
      </c>
      <c r="C859" s="165">
        <v>0</v>
      </c>
      <c r="D859" s="137">
        <v>0</v>
      </c>
      <c r="E859" s="166">
        <v>0</v>
      </c>
      <c r="F859" s="124">
        <f t="shared" si="129"/>
        <v>0</v>
      </c>
    </row>
    <row r="860" spans="1:6" x14ac:dyDescent="0.25">
      <c r="A860" s="251"/>
      <c r="B860" s="51" t="s">
        <v>25</v>
      </c>
      <c r="C860" s="165">
        <v>0</v>
      </c>
      <c r="D860" s="137">
        <v>0</v>
      </c>
      <c r="E860" s="166">
        <v>0</v>
      </c>
      <c r="F860" s="124">
        <f t="shared" si="129"/>
        <v>0</v>
      </c>
    </row>
    <row r="861" spans="1:6" x14ac:dyDescent="0.25">
      <c r="A861" s="251"/>
      <c r="B861" s="51" t="s">
        <v>26</v>
      </c>
      <c r="C861" s="165">
        <v>14</v>
      </c>
      <c r="D861" s="137">
        <v>0</v>
      </c>
      <c r="E861" s="166">
        <v>0</v>
      </c>
      <c r="F861" s="124">
        <f t="shared" si="129"/>
        <v>14</v>
      </c>
    </row>
    <row r="862" spans="1:6" x14ac:dyDescent="0.25">
      <c r="A862" s="251"/>
      <c r="B862" s="51" t="s">
        <v>309</v>
      </c>
      <c r="C862" s="165">
        <v>0</v>
      </c>
      <c r="D862" s="137">
        <v>0</v>
      </c>
      <c r="E862" s="166">
        <v>0</v>
      </c>
      <c r="F862" s="124">
        <f t="shared" si="129"/>
        <v>0</v>
      </c>
    </row>
    <row r="863" spans="1:6" x14ac:dyDescent="0.25">
      <c r="A863" s="251"/>
      <c r="B863" s="51" t="s">
        <v>28</v>
      </c>
      <c r="C863" s="165">
        <v>0</v>
      </c>
      <c r="D863" s="137">
        <v>0</v>
      </c>
      <c r="E863" s="166">
        <v>0</v>
      </c>
      <c r="F863" s="124">
        <f t="shared" si="129"/>
        <v>0</v>
      </c>
    </row>
    <row r="864" spans="1:6" x14ac:dyDescent="0.25">
      <c r="A864" s="251"/>
      <c r="B864" s="51" t="s">
        <v>29</v>
      </c>
      <c r="C864" s="165">
        <v>0</v>
      </c>
      <c r="D864" s="137">
        <v>0</v>
      </c>
      <c r="E864" s="166">
        <v>0</v>
      </c>
      <c r="F864" s="124">
        <f t="shared" si="129"/>
        <v>0</v>
      </c>
    </row>
    <row r="865" spans="1:6" x14ac:dyDescent="0.25">
      <c r="A865" s="251"/>
      <c r="B865" s="51" t="s">
        <v>30</v>
      </c>
      <c r="C865" s="165">
        <v>0</v>
      </c>
      <c r="D865" s="137">
        <v>0</v>
      </c>
      <c r="E865" s="166">
        <v>0</v>
      </c>
      <c r="F865" s="124">
        <f t="shared" si="129"/>
        <v>0</v>
      </c>
    </row>
    <row r="866" spans="1:6" x14ac:dyDescent="0.25">
      <c r="A866" s="251"/>
      <c r="B866" s="51" t="s">
        <v>31</v>
      </c>
      <c r="C866" s="165">
        <v>0</v>
      </c>
      <c r="D866" s="137">
        <v>0</v>
      </c>
      <c r="E866" s="166">
        <v>0</v>
      </c>
      <c r="F866" s="124">
        <f t="shared" si="129"/>
        <v>0</v>
      </c>
    </row>
    <row r="867" spans="1:6" x14ac:dyDescent="0.25">
      <c r="A867" s="251"/>
      <c r="B867" s="51" t="s">
        <v>32</v>
      </c>
      <c r="C867" s="165">
        <v>0</v>
      </c>
      <c r="D867" s="137">
        <v>0</v>
      </c>
      <c r="E867" s="166">
        <v>0</v>
      </c>
      <c r="F867" s="124">
        <f t="shared" si="129"/>
        <v>0</v>
      </c>
    </row>
    <row r="868" spans="1:6" x14ac:dyDescent="0.25">
      <c r="A868" s="251"/>
      <c r="B868" s="51" t="s">
        <v>310</v>
      </c>
      <c r="C868" s="165">
        <v>0</v>
      </c>
      <c r="D868" s="137">
        <v>0</v>
      </c>
      <c r="E868" s="166">
        <v>0</v>
      </c>
      <c r="F868" s="124">
        <f t="shared" si="129"/>
        <v>0</v>
      </c>
    </row>
    <row r="869" spans="1:6" ht="15.75" thickBot="1" x14ac:dyDescent="0.3">
      <c r="A869" s="252"/>
      <c r="B869" s="91" t="s">
        <v>20</v>
      </c>
      <c r="C869" s="169">
        <v>0</v>
      </c>
      <c r="D869" s="156">
        <v>0</v>
      </c>
      <c r="E869" s="170">
        <v>1</v>
      </c>
      <c r="F869" s="129">
        <f t="shared" si="129"/>
        <v>1</v>
      </c>
    </row>
    <row r="870" spans="1:6" ht="15.75" thickBot="1" x14ac:dyDescent="0.3">
      <c r="A870" s="248" t="s">
        <v>299</v>
      </c>
      <c r="B870" s="249"/>
      <c r="C870" s="173">
        <f>SUM(C857:C869)</f>
        <v>14</v>
      </c>
      <c r="D870" s="173">
        <f t="shared" ref="D870:F870" si="130">SUM(D857:D869)</f>
        <v>0</v>
      </c>
      <c r="E870" s="173">
        <f t="shared" si="130"/>
        <v>1</v>
      </c>
      <c r="F870" s="173">
        <f t="shared" si="130"/>
        <v>15</v>
      </c>
    </row>
  </sheetData>
  <mergeCells count="131">
    <mergeCell ref="L2:L3"/>
    <mergeCell ref="A3:A15"/>
    <mergeCell ref="A16:B16"/>
    <mergeCell ref="A17:A28"/>
    <mergeCell ref="A30:B30"/>
    <mergeCell ref="A31:A43"/>
    <mergeCell ref="A1:A2"/>
    <mergeCell ref="B1:B2"/>
    <mergeCell ref="C1:E1"/>
    <mergeCell ref="F1:F2"/>
    <mergeCell ref="H2:H3"/>
    <mergeCell ref="I2:K2"/>
    <mergeCell ref="A86:B86"/>
    <mergeCell ref="A87:A99"/>
    <mergeCell ref="A100:B100"/>
    <mergeCell ref="A101:A113"/>
    <mergeCell ref="A114:B114"/>
    <mergeCell ref="A115:A127"/>
    <mergeCell ref="A44:B44"/>
    <mergeCell ref="A45:A57"/>
    <mergeCell ref="A58:B58"/>
    <mergeCell ref="A59:A71"/>
    <mergeCell ref="A72:B72"/>
    <mergeCell ref="A73:A85"/>
    <mergeCell ref="A170:B170"/>
    <mergeCell ref="A171:A183"/>
    <mergeCell ref="A184:B184"/>
    <mergeCell ref="A185:A197"/>
    <mergeCell ref="A198:B198"/>
    <mergeCell ref="A199:A211"/>
    <mergeCell ref="A128:B128"/>
    <mergeCell ref="A129:A141"/>
    <mergeCell ref="A142:B142"/>
    <mergeCell ref="A143:A155"/>
    <mergeCell ref="A156:B156"/>
    <mergeCell ref="A157:A169"/>
    <mergeCell ref="A254:B254"/>
    <mergeCell ref="A255:A267"/>
    <mergeCell ref="A268:B268"/>
    <mergeCell ref="A269:A281"/>
    <mergeCell ref="A282:B282"/>
    <mergeCell ref="A283:A295"/>
    <mergeCell ref="A212:B212"/>
    <mergeCell ref="A213:A225"/>
    <mergeCell ref="A226:B226"/>
    <mergeCell ref="A227:A239"/>
    <mergeCell ref="A240:B240"/>
    <mergeCell ref="A241:A253"/>
    <mergeCell ref="A338:B338"/>
    <mergeCell ref="A339:A351"/>
    <mergeCell ref="A352:B352"/>
    <mergeCell ref="A353:A365"/>
    <mergeCell ref="A366:B366"/>
    <mergeCell ref="A367:A379"/>
    <mergeCell ref="A296:B296"/>
    <mergeCell ref="A297:A309"/>
    <mergeCell ref="A310:B310"/>
    <mergeCell ref="A311:A323"/>
    <mergeCell ref="A324:B324"/>
    <mergeCell ref="A325:A337"/>
    <mergeCell ref="A422:B422"/>
    <mergeCell ref="A423:A435"/>
    <mergeCell ref="A436:B436"/>
    <mergeCell ref="A437:A449"/>
    <mergeCell ref="A450:B450"/>
    <mergeCell ref="A451:A463"/>
    <mergeCell ref="A380:B380"/>
    <mergeCell ref="A381:A393"/>
    <mergeCell ref="A394:B394"/>
    <mergeCell ref="A395:A407"/>
    <mergeCell ref="A408:B408"/>
    <mergeCell ref="A409:A421"/>
    <mergeCell ref="A506:B506"/>
    <mergeCell ref="A507:A519"/>
    <mergeCell ref="A520:B520"/>
    <mergeCell ref="A521:A533"/>
    <mergeCell ref="A534:B534"/>
    <mergeCell ref="A535:A547"/>
    <mergeCell ref="A464:B464"/>
    <mergeCell ref="A465:A477"/>
    <mergeCell ref="A478:B478"/>
    <mergeCell ref="A479:A491"/>
    <mergeCell ref="A492:B492"/>
    <mergeCell ref="A493:A505"/>
    <mergeCell ref="A590:B590"/>
    <mergeCell ref="A591:A603"/>
    <mergeCell ref="A604:B604"/>
    <mergeCell ref="A605:A617"/>
    <mergeCell ref="A618:B618"/>
    <mergeCell ref="A619:A631"/>
    <mergeCell ref="A548:B548"/>
    <mergeCell ref="A549:A561"/>
    <mergeCell ref="A562:B562"/>
    <mergeCell ref="A563:A575"/>
    <mergeCell ref="A576:B576"/>
    <mergeCell ref="A577:A589"/>
    <mergeCell ref="A674:B674"/>
    <mergeCell ref="A675:A687"/>
    <mergeCell ref="A688:B688"/>
    <mergeCell ref="A689:A701"/>
    <mergeCell ref="A702:B702"/>
    <mergeCell ref="A703:A715"/>
    <mergeCell ref="A632:B632"/>
    <mergeCell ref="A633:A645"/>
    <mergeCell ref="A646:B646"/>
    <mergeCell ref="A647:A659"/>
    <mergeCell ref="A660:B660"/>
    <mergeCell ref="A661:A673"/>
    <mergeCell ref="A758:B758"/>
    <mergeCell ref="A759:A771"/>
    <mergeCell ref="A772:B772"/>
    <mergeCell ref="A773:A785"/>
    <mergeCell ref="A786:B786"/>
    <mergeCell ref="A787:A799"/>
    <mergeCell ref="A716:B716"/>
    <mergeCell ref="A717:A729"/>
    <mergeCell ref="A730:B730"/>
    <mergeCell ref="A731:A743"/>
    <mergeCell ref="A744:B744"/>
    <mergeCell ref="A745:A757"/>
    <mergeCell ref="A842:B842"/>
    <mergeCell ref="A843:A855"/>
    <mergeCell ref="A856:B856"/>
    <mergeCell ref="A857:A869"/>
    <mergeCell ref="A870:B870"/>
    <mergeCell ref="A800:B800"/>
    <mergeCell ref="A801:A813"/>
    <mergeCell ref="A814:B814"/>
    <mergeCell ref="A815:A827"/>
    <mergeCell ref="A828:B828"/>
    <mergeCell ref="A829:A8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86"/>
  <sheetViews>
    <sheetView workbookViewId="0">
      <selection activeCell="I14" sqref="I14"/>
    </sheetView>
  </sheetViews>
  <sheetFormatPr baseColWidth="10" defaultRowHeight="15" x14ac:dyDescent="0.25"/>
  <cols>
    <col min="1" max="1" width="21" customWidth="1"/>
    <col min="9" max="9" width="17.140625" customWidth="1"/>
  </cols>
  <sheetData>
    <row r="1" spans="1:13" x14ac:dyDescent="0.25">
      <c r="A1" s="322" t="s">
        <v>314</v>
      </c>
      <c r="B1" s="324" t="s">
        <v>301</v>
      </c>
      <c r="C1" s="324" t="s">
        <v>315</v>
      </c>
      <c r="D1" s="324"/>
      <c r="E1" s="324"/>
      <c r="F1" s="326" t="s">
        <v>299</v>
      </c>
    </row>
    <row r="2" spans="1:13" ht="15.75" thickBot="1" x14ac:dyDescent="0.3">
      <c r="A2" s="328"/>
      <c r="B2" s="317"/>
      <c r="C2" s="174" t="s">
        <v>55</v>
      </c>
      <c r="D2" s="174" t="s">
        <v>56</v>
      </c>
      <c r="E2" s="174" t="s">
        <v>57</v>
      </c>
      <c r="F2" s="329"/>
    </row>
    <row r="3" spans="1:13" x14ac:dyDescent="0.25">
      <c r="A3" s="250" t="s">
        <v>227</v>
      </c>
      <c r="B3" s="175" t="s">
        <v>37</v>
      </c>
      <c r="C3" s="99">
        <v>45</v>
      </c>
      <c r="D3" s="99">
        <v>77</v>
      </c>
      <c r="E3" s="132">
        <v>0</v>
      </c>
      <c r="F3" s="121">
        <f>SUM(C3:E3)</f>
        <v>122</v>
      </c>
      <c r="I3" s="257" t="s">
        <v>303</v>
      </c>
      <c r="J3" s="330" t="s">
        <v>302</v>
      </c>
      <c r="K3" s="330"/>
      <c r="L3" s="330"/>
      <c r="M3" s="331" t="s">
        <v>299</v>
      </c>
    </row>
    <row r="4" spans="1:13" ht="30.75" thickBot="1" x14ac:dyDescent="0.3">
      <c r="A4" s="251"/>
      <c r="B4" s="176" t="s">
        <v>38</v>
      </c>
      <c r="C4" s="52">
        <v>26</v>
      </c>
      <c r="D4" s="52">
        <v>35</v>
      </c>
      <c r="E4" s="52">
        <v>34</v>
      </c>
      <c r="F4" s="124">
        <f t="shared" ref="F4:F18" si="0">SUM(C4:E4)</f>
        <v>95</v>
      </c>
      <c r="I4" s="333"/>
      <c r="J4" s="177" t="s">
        <v>55</v>
      </c>
      <c r="K4" s="177" t="s">
        <v>56</v>
      </c>
      <c r="L4" s="177" t="s">
        <v>58</v>
      </c>
      <c r="M4" s="332"/>
    </row>
    <row r="5" spans="1:13" x14ac:dyDescent="0.25">
      <c r="A5" s="251"/>
      <c r="B5" s="176" t="s">
        <v>39</v>
      </c>
      <c r="C5" s="52">
        <v>1</v>
      </c>
      <c r="D5" s="52">
        <v>63</v>
      </c>
      <c r="E5" s="86">
        <v>0</v>
      </c>
      <c r="F5" s="124">
        <f t="shared" si="0"/>
        <v>64</v>
      </c>
      <c r="I5" s="178" t="s">
        <v>306</v>
      </c>
      <c r="J5" s="179">
        <f>SUM(C21,C42,C63,C84,C105,C126,C147,C168,C189,C210,C231,C252,C273,C294,C315,C336,C357,C378,C399,C420,C441,C462,C483,C504)</f>
        <v>11805</v>
      </c>
      <c r="K5" s="179">
        <f t="shared" ref="K5:L5" si="1">SUM(D21,D42,D63,D84,D105,D126,D147,D168,D189,D210,D231,D252,D273,D294,D315,D336,D357,D378,D399,D420,D441,D462,D483,D504)</f>
        <v>9687</v>
      </c>
      <c r="L5" s="179">
        <f t="shared" si="1"/>
        <v>5899</v>
      </c>
      <c r="M5" s="180">
        <f>SUM(J5:L5)</f>
        <v>27391</v>
      </c>
    </row>
    <row r="6" spans="1:13" x14ac:dyDescent="0.25">
      <c r="A6" s="251"/>
      <c r="B6" s="176" t="s">
        <v>40</v>
      </c>
      <c r="C6" s="52">
        <v>1</v>
      </c>
      <c r="D6" s="86">
        <v>0</v>
      </c>
      <c r="E6" s="52">
        <v>87</v>
      </c>
      <c r="F6" s="124">
        <f t="shared" si="0"/>
        <v>88</v>
      </c>
      <c r="I6" s="181" t="s">
        <v>307</v>
      </c>
      <c r="J6" s="182">
        <f>SUM(C525,C546,C567,C588,C609,C630,C651,C672,C693,C714,C735,C756,C777,C798,C882,C861,C840,C819,C903)</f>
        <v>427</v>
      </c>
      <c r="K6" s="182">
        <f t="shared" ref="K6:L6" si="2">SUM(D525,D546,D567,D588,D609,D630,D651,D672,D693,D714,D735,D756,D777,D798,D882,D861,D840,D819,D903)</f>
        <v>391</v>
      </c>
      <c r="L6" s="182">
        <f t="shared" si="2"/>
        <v>106</v>
      </c>
      <c r="M6" s="183">
        <f t="shared" ref="M6:M13" si="3">SUM(J6:L6)</f>
        <v>924</v>
      </c>
    </row>
    <row r="7" spans="1:13" x14ac:dyDescent="0.25">
      <c r="A7" s="251"/>
      <c r="B7" s="176" t="s">
        <v>41</v>
      </c>
      <c r="C7" s="52">
        <v>293</v>
      </c>
      <c r="D7" s="52">
        <v>198</v>
      </c>
      <c r="E7" s="86">
        <v>0</v>
      </c>
      <c r="F7" s="124">
        <f t="shared" si="0"/>
        <v>491</v>
      </c>
      <c r="I7" s="181" t="s">
        <v>308</v>
      </c>
      <c r="J7" s="182">
        <f>SUM(C924,C945,C966,C987,C1008,C1029,C1050,C1071,C1092,C1113,C1134,C1155,C1176,C1197,C1218,C1239,C1260,C1281)</f>
        <v>32</v>
      </c>
      <c r="K7" s="182">
        <f t="shared" ref="K7:L7" si="4">SUM(D924,D945,D966,D987,D1008,D1029,D1050,D1071,D1092,D1113,D1134,D1155,D1176,D1197,D1218,D1239,D1260,D1281)</f>
        <v>90</v>
      </c>
      <c r="L7" s="182">
        <f t="shared" si="4"/>
        <v>65</v>
      </c>
      <c r="M7" s="183">
        <f t="shared" si="3"/>
        <v>187</v>
      </c>
    </row>
    <row r="8" spans="1:13" x14ac:dyDescent="0.25">
      <c r="A8" s="251"/>
      <c r="B8" s="176" t="s">
        <v>42</v>
      </c>
      <c r="C8" s="52">
        <v>80</v>
      </c>
      <c r="D8" s="52">
        <v>37</v>
      </c>
      <c r="E8" s="86">
        <v>0</v>
      </c>
      <c r="F8" s="124">
        <f t="shared" si="0"/>
        <v>117</v>
      </c>
      <c r="I8" s="181" t="s">
        <v>293</v>
      </c>
      <c r="J8" s="182">
        <f>C1302</f>
        <v>102</v>
      </c>
      <c r="K8" s="182">
        <f t="shared" ref="K8:L8" si="5">D1302</f>
        <v>20</v>
      </c>
      <c r="L8" s="182">
        <f t="shared" si="5"/>
        <v>89</v>
      </c>
      <c r="M8" s="183">
        <f t="shared" si="3"/>
        <v>211</v>
      </c>
    </row>
    <row r="9" spans="1:13" x14ac:dyDescent="0.25">
      <c r="A9" s="251"/>
      <c r="B9" s="176" t="s">
        <v>51</v>
      </c>
      <c r="C9" s="52">
        <v>16</v>
      </c>
      <c r="D9" s="52">
        <v>59</v>
      </c>
      <c r="E9" s="52">
        <v>2</v>
      </c>
      <c r="F9" s="124">
        <f t="shared" si="0"/>
        <v>77</v>
      </c>
      <c r="I9" s="59" t="s">
        <v>295</v>
      </c>
      <c r="J9" s="182">
        <f>C1323</f>
        <v>271</v>
      </c>
      <c r="K9" s="182">
        <f t="shared" ref="K9:L9" si="6">D1323</f>
        <v>148</v>
      </c>
      <c r="L9" s="182">
        <f t="shared" si="6"/>
        <v>1106</v>
      </c>
      <c r="M9" s="183">
        <f t="shared" si="3"/>
        <v>1525</v>
      </c>
    </row>
    <row r="10" spans="1:13" x14ac:dyDescent="0.25">
      <c r="A10" s="251"/>
      <c r="B10" s="176" t="s">
        <v>43</v>
      </c>
      <c r="C10" s="52">
        <v>9</v>
      </c>
      <c r="D10" s="86">
        <v>0</v>
      </c>
      <c r="E10" s="86">
        <v>0</v>
      </c>
      <c r="F10" s="124">
        <f t="shared" si="0"/>
        <v>9</v>
      </c>
      <c r="I10" s="60" t="s">
        <v>296</v>
      </c>
      <c r="J10" s="182">
        <f>C1344</f>
        <v>1</v>
      </c>
      <c r="K10" s="182">
        <f t="shared" ref="K10:L10" si="7">D1344</f>
        <v>5</v>
      </c>
      <c r="L10" s="182">
        <f t="shared" si="7"/>
        <v>182</v>
      </c>
      <c r="M10" s="183">
        <f t="shared" si="3"/>
        <v>188</v>
      </c>
    </row>
    <row r="11" spans="1:13" x14ac:dyDescent="0.25">
      <c r="A11" s="251"/>
      <c r="B11" s="176" t="s">
        <v>44</v>
      </c>
      <c r="C11" s="52">
        <v>23</v>
      </c>
      <c r="D11" s="86">
        <v>0</v>
      </c>
      <c r="E11" s="52">
        <v>19</v>
      </c>
      <c r="F11" s="124">
        <f t="shared" si="0"/>
        <v>42</v>
      </c>
      <c r="I11" s="59" t="s">
        <v>297</v>
      </c>
      <c r="J11" s="182">
        <f>C1365</f>
        <v>2</v>
      </c>
      <c r="K11" s="182">
        <f t="shared" ref="K11:L11" si="8">D1365</f>
        <v>0</v>
      </c>
      <c r="L11" s="182">
        <f t="shared" si="8"/>
        <v>0</v>
      </c>
      <c r="M11" s="183">
        <f t="shared" si="3"/>
        <v>2</v>
      </c>
    </row>
    <row r="12" spans="1:13" ht="30" x14ac:dyDescent="0.25">
      <c r="A12" s="251"/>
      <c r="B12" s="176" t="s">
        <v>45</v>
      </c>
      <c r="C12" s="52">
        <v>13</v>
      </c>
      <c r="D12" s="148">
        <v>0</v>
      </c>
      <c r="E12" s="148">
        <v>0</v>
      </c>
      <c r="F12" s="124">
        <f t="shared" si="0"/>
        <v>13</v>
      </c>
      <c r="I12" s="60" t="s">
        <v>298</v>
      </c>
      <c r="J12" s="182">
        <f>C1386</f>
        <v>380</v>
      </c>
      <c r="K12" s="182">
        <f t="shared" ref="K12:L12" si="9">D1386</f>
        <v>63</v>
      </c>
      <c r="L12" s="182">
        <f t="shared" si="9"/>
        <v>82</v>
      </c>
      <c r="M12" s="183">
        <f t="shared" si="3"/>
        <v>525</v>
      </c>
    </row>
    <row r="13" spans="1:13" ht="15.75" thickBot="1" x14ac:dyDescent="0.3">
      <c r="A13" s="251"/>
      <c r="B13" s="176" t="s">
        <v>52</v>
      </c>
      <c r="C13" s="52">
        <v>7</v>
      </c>
      <c r="D13" s="52">
        <v>1</v>
      </c>
      <c r="E13" s="86">
        <v>0</v>
      </c>
      <c r="F13" s="124">
        <f t="shared" si="0"/>
        <v>8</v>
      </c>
      <c r="I13" s="184" t="s">
        <v>299</v>
      </c>
      <c r="J13" s="185">
        <f>SUM(J5:J12)</f>
        <v>13020</v>
      </c>
      <c r="K13" s="185">
        <f t="shared" ref="K13:L13" si="10">SUM(K5:K12)</f>
        <v>10404</v>
      </c>
      <c r="L13" s="185">
        <f t="shared" si="10"/>
        <v>7529</v>
      </c>
      <c r="M13" s="186">
        <f t="shared" si="3"/>
        <v>30953</v>
      </c>
    </row>
    <row r="14" spans="1:13" x14ac:dyDescent="0.25">
      <c r="A14" s="251"/>
      <c r="B14" s="176" t="s">
        <v>46</v>
      </c>
      <c r="C14" s="52">
        <v>38</v>
      </c>
      <c r="D14" s="52">
        <v>69</v>
      </c>
      <c r="E14" s="86">
        <v>0</v>
      </c>
      <c r="F14" s="124">
        <f t="shared" si="0"/>
        <v>107</v>
      </c>
    </row>
    <row r="15" spans="1:13" ht="25.5" x14ac:dyDescent="0.25">
      <c r="A15" s="251"/>
      <c r="B15" s="176" t="s">
        <v>47</v>
      </c>
      <c r="C15" s="52">
        <v>5</v>
      </c>
      <c r="D15" s="86">
        <v>0</v>
      </c>
      <c r="E15" s="86">
        <v>0</v>
      </c>
      <c r="F15" s="124">
        <f t="shared" si="0"/>
        <v>5</v>
      </c>
    </row>
    <row r="16" spans="1:13" x14ac:dyDescent="0.25">
      <c r="A16" s="251"/>
      <c r="B16" s="176" t="s">
        <v>48</v>
      </c>
      <c r="C16" s="86">
        <v>0</v>
      </c>
      <c r="D16" s="86">
        <v>0</v>
      </c>
      <c r="E16" s="86">
        <v>0</v>
      </c>
      <c r="F16" s="124">
        <f t="shared" si="0"/>
        <v>0</v>
      </c>
    </row>
    <row r="17" spans="1:6" x14ac:dyDescent="0.25">
      <c r="A17" s="251"/>
      <c r="B17" s="176" t="s">
        <v>49</v>
      </c>
      <c r="C17" s="52">
        <v>1</v>
      </c>
      <c r="D17" s="52">
        <v>5</v>
      </c>
      <c r="E17" s="52">
        <v>12</v>
      </c>
      <c r="F17" s="124">
        <f t="shared" si="0"/>
        <v>18</v>
      </c>
    </row>
    <row r="18" spans="1:6" x14ac:dyDescent="0.25">
      <c r="A18" s="251"/>
      <c r="B18" s="176" t="s">
        <v>53</v>
      </c>
      <c r="C18" s="52">
        <v>5</v>
      </c>
      <c r="D18" s="52">
        <v>28</v>
      </c>
      <c r="E18" s="86">
        <v>0</v>
      </c>
      <c r="F18" s="124">
        <f t="shared" si="0"/>
        <v>33</v>
      </c>
    </row>
    <row r="19" spans="1:6" x14ac:dyDescent="0.25">
      <c r="A19" s="251"/>
      <c r="B19" s="187" t="s">
        <v>50</v>
      </c>
      <c r="C19" s="83">
        <v>44</v>
      </c>
      <c r="D19" s="83">
        <v>52</v>
      </c>
      <c r="E19" s="69">
        <v>0</v>
      </c>
      <c r="F19" s="139">
        <f>SUM(C19:E19)</f>
        <v>96</v>
      </c>
    </row>
    <row r="20" spans="1:6" ht="15.75" thickBot="1" x14ac:dyDescent="0.3">
      <c r="A20" s="251"/>
      <c r="B20" s="188" t="s">
        <v>20</v>
      </c>
      <c r="C20" s="137">
        <v>0</v>
      </c>
      <c r="D20" s="137">
        <v>0</v>
      </c>
      <c r="E20" s="137">
        <v>129</v>
      </c>
      <c r="F20" s="137">
        <f>SUM(C20:E20)</f>
        <v>129</v>
      </c>
    </row>
    <row r="21" spans="1:6" ht="15.75" thickBot="1" x14ac:dyDescent="0.3">
      <c r="A21" s="262" t="s">
        <v>299</v>
      </c>
      <c r="B21" s="263"/>
      <c r="C21" s="103">
        <f>SUM(C3:C20)</f>
        <v>607</v>
      </c>
      <c r="D21" s="103">
        <f>SUM(D3:D20)</f>
        <v>624</v>
      </c>
      <c r="E21" s="103">
        <f>SUM(E3:E20)</f>
        <v>283</v>
      </c>
      <c r="F21" s="131">
        <f>SUM(F3:F20)</f>
        <v>1514</v>
      </c>
    </row>
    <row r="22" spans="1:6" x14ac:dyDescent="0.25">
      <c r="A22" s="322" t="s">
        <v>314</v>
      </c>
      <c r="B22" s="324" t="s">
        <v>301</v>
      </c>
      <c r="C22" s="324" t="s">
        <v>315</v>
      </c>
      <c r="D22" s="324"/>
      <c r="E22" s="324"/>
      <c r="F22" s="326" t="s">
        <v>299</v>
      </c>
    </row>
    <row r="23" spans="1:6" ht="15.75" thickBot="1" x14ac:dyDescent="0.3">
      <c r="A23" s="328"/>
      <c r="B23" s="317"/>
      <c r="C23" s="174" t="s">
        <v>55</v>
      </c>
      <c r="D23" s="174" t="s">
        <v>56</v>
      </c>
      <c r="E23" s="174" t="s">
        <v>57</v>
      </c>
      <c r="F23" s="329"/>
    </row>
    <row r="24" spans="1:6" x14ac:dyDescent="0.25">
      <c r="A24" s="250" t="s">
        <v>229</v>
      </c>
      <c r="B24" s="175" t="s">
        <v>37</v>
      </c>
      <c r="C24" s="99">
        <v>0</v>
      </c>
      <c r="D24" s="99">
        <v>0</v>
      </c>
      <c r="E24" s="132">
        <v>0</v>
      </c>
      <c r="F24" s="121">
        <f>SUM(C24:E24)</f>
        <v>0</v>
      </c>
    </row>
    <row r="25" spans="1:6" x14ac:dyDescent="0.25">
      <c r="A25" s="251"/>
      <c r="B25" s="176" t="s">
        <v>38</v>
      </c>
      <c r="C25" s="52">
        <v>0</v>
      </c>
      <c r="D25" s="52">
        <v>0</v>
      </c>
      <c r="E25" s="52">
        <v>0</v>
      </c>
      <c r="F25" s="124">
        <f t="shared" ref="F25:F39" si="11">SUM(C25:E25)</f>
        <v>0</v>
      </c>
    </row>
    <row r="26" spans="1:6" x14ac:dyDescent="0.25">
      <c r="A26" s="251"/>
      <c r="B26" s="176" t="s">
        <v>39</v>
      </c>
      <c r="C26" s="52">
        <v>0</v>
      </c>
      <c r="D26" s="52">
        <v>0</v>
      </c>
      <c r="E26" s="86">
        <v>0</v>
      </c>
      <c r="F26" s="124">
        <f t="shared" si="11"/>
        <v>0</v>
      </c>
    </row>
    <row r="27" spans="1:6" x14ac:dyDescent="0.25">
      <c r="A27" s="251"/>
      <c r="B27" s="176" t="s">
        <v>40</v>
      </c>
      <c r="C27" s="52">
        <v>1</v>
      </c>
      <c r="D27" s="86">
        <v>2</v>
      </c>
      <c r="E27" s="52">
        <v>0</v>
      </c>
      <c r="F27" s="124">
        <f t="shared" si="11"/>
        <v>3</v>
      </c>
    </row>
    <row r="28" spans="1:6" x14ac:dyDescent="0.25">
      <c r="A28" s="251"/>
      <c r="B28" s="176" t="s">
        <v>41</v>
      </c>
      <c r="C28" s="52">
        <v>0</v>
      </c>
      <c r="D28" s="52">
        <v>0</v>
      </c>
      <c r="E28" s="86">
        <v>0</v>
      </c>
      <c r="F28" s="124">
        <f t="shared" si="11"/>
        <v>0</v>
      </c>
    </row>
    <row r="29" spans="1:6" x14ac:dyDescent="0.25">
      <c r="A29" s="251"/>
      <c r="B29" s="176" t="s">
        <v>42</v>
      </c>
      <c r="C29" s="52">
        <v>0</v>
      </c>
      <c r="D29" s="52">
        <v>0</v>
      </c>
      <c r="E29" s="86">
        <v>0</v>
      </c>
      <c r="F29" s="124">
        <f t="shared" si="11"/>
        <v>0</v>
      </c>
    </row>
    <row r="30" spans="1:6" x14ac:dyDescent="0.25">
      <c r="A30" s="251"/>
      <c r="B30" s="176" t="s">
        <v>51</v>
      </c>
      <c r="C30" s="52">
        <v>0</v>
      </c>
      <c r="D30" s="52">
        <v>0</v>
      </c>
      <c r="E30" s="52">
        <v>0</v>
      </c>
      <c r="F30" s="124">
        <f t="shared" si="11"/>
        <v>0</v>
      </c>
    </row>
    <row r="31" spans="1:6" x14ac:dyDescent="0.25">
      <c r="A31" s="251"/>
      <c r="B31" s="176" t="s">
        <v>43</v>
      </c>
      <c r="C31" s="52">
        <v>1</v>
      </c>
      <c r="D31" s="86">
        <v>0</v>
      </c>
      <c r="E31" s="86">
        <v>0</v>
      </c>
      <c r="F31" s="124">
        <f t="shared" si="11"/>
        <v>1</v>
      </c>
    </row>
    <row r="32" spans="1:6" x14ac:dyDescent="0.25">
      <c r="A32" s="251"/>
      <c r="B32" s="176" t="s">
        <v>44</v>
      </c>
      <c r="C32" s="52">
        <v>0</v>
      </c>
      <c r="D32" s="86">
        <v>0</v>
      </c>
      <c r="E32" s="52">
        <v>0</v>
      </c>
      <c r="F32" s="124">
        <f t="shared" si="11"/>
        <v>0</v>
      </c>
    </row>
    <row r="33" spans="1:6" x14ac:dyDescent="0.25">
      <c r="A33" s="251"/>
      <c r="B33" s="176" t="s">
        <v>45</v>
      </c>
      <c r="C33" s="52">
        <v>0</v>
      </c>
      <c r="D33" s="86">
        <v>0</v>
      </c>
      <c r="E33" s="86">
        <v>0</v>
      </c>
      <c r="F33" s="124">
        <f t="shared" si="11"/>
        <v>0</v>
      </c>
    </row>
    <row r="34" spans="1:6" x14ac:dyDescent="0.25">
      <c r="A34" s="251"/>
      <c r="B34" s="176" t="s">
        <v>52</v>
      </c>
      <c r="C34" s="52">
        <v>0</v>
      </c>
      <c r="D34" s="52">
        <v>1</v>
      </c>
      <c r="E34" s="86">
        <v>0</v>
      </c>
      <c r="F34" s="124">
        <f t="shared" si="11"/>
        <v>1</v>
      </c>
    </row>
    <row r="35" spans="1:6" x14ac:dyDescent="0.25">
      <c r="A35" s="251"/>
      <c r="B35" s="176" t="s">
        <v>46</v>
      </c>
      <c r="C35" s="52">
        <v>0</v>
      </c>
      <c r="D35" s="52">
        <v>0</v>
      </c>
      <c r="E35" s="86">
        <v>0</v>
      </c>
      <c r="F35" s="124">
        <f t="shared" si="11"/>
        <v>0</v>
      </c>
    </row>
    <row r="36" spans="1:6" ht="25.5" x14ac:dyDescent="0.25">
      <c r="A36" s="251"/>
      <c r="B36" s="176" t="s">
        <v>47</v>
      </c>
      <c r="C36" s="52">
        <v>0</v>
      </c>
      <c r="D36" s="86">
        <v>0</v>
      </c>
      <c r="E36" s="86">
        <v>0</v>
      </c>
      <c r="F36" s="124">
        <f t="shared" si="11"/>
        <v>0</v>
      </c>
    </row>
    <row r="37" spans="1:6" x14ac:dyDescent="0.25">
      <c r="A37" s="251"/>
      <c r="B37" s="176" t="s">
        <v>48</v>
      </c>
      <c r="C37" s="86">
        <v>0</v>
      </c>
      <c r="D37" s="86">
        <v>0</v>
      </c>
      <c r="E37" s="86">
        <v>0</v>
      </c>
      <c r="F37" s="124">
        <f t="shared" si="11"/>
        <v>0</v>
      </c>
    </row>
    <row r="38" spans="1:6" x14ac:dyDescent="0.25">
      <c r="A38" s="251"/>
      <c r="B38" s="176" t="s">
        <v>49</v>
      </c>
      <c r="C38" s="52">
        <v>0</v>
      </c>
      <c r="D38" s="52">
        <v>0</v>
      </c>
      <c r="E38" s="52">
        <v>0</v>
      </c>
      <c r="F38" s="124">
        <f t="shared" si="11"/>
        <v>0</v>
      </c>
    </row>
    <row r="39" spans="1:6" x14ac:dyDescent="0.25">
      <c r="A39" s="251"/>
      <c r="B39" s="176" t="s">
        <v>53</v>
      </c>
      <c r="C39" s="52">
        <v>0</v>
      </c>
      <c r="D39" s="52">
        <v>0</v>
      </c>
      <c r="E39" s="86">
        <v>0</v>
      </c>
      <c r="F39" s="124">
        <f t="shared" si="11"/>
        <v>0</v>
      </c>
    </row>
    <row r="40" spans="1:6" x14ac:dyDescent="0.25">
      <c r="A40" s="251"/>
      <c r="B40" s="187" t="s">
        <v>50</v>
      </c>
      <c r="C40" s="83">
        <v>0</v>
      </c>
      <c r="D40" s="83">
        <v>50</v>
      </c>
      <c r="E40" s="69">
        <v>0</v>
      </c>
      <c r="F40" s="139">
        <f>SUM(C40:E40)</f>
        <v>50</v>
      </c>
    </row>
    <row r="41" spans="1:6" ht="15.75" thickBot="1" x14ac:dyDescent="0.3">
      <c r="A41" s="251"/>
      <c r="B41" s="188" t="s">
        <v>20</v>
      </c>
      <c r="C41" s="137">
        <v>0</v>
      </c>
      <c r="D41" s="137">
        <v>0</v>
      </c>
      <c r="E41" s="137">
        <v>0</v>
      </c>
      <c r="F41" s="137">
        <f>SUM(C41:E41)</f>
        <v>0</v>
      </c>
    </row>
    <row r="42" spans="1:6" ht="15.75" thickBot="1" x14ac:dyDescent="0.3">
      <c r="A42" s="262" t="s">
        <v>299</v>
      </c>
      <c r="B42" s="263"/>
      <c r="C42" s="103">
        <f>SUM(C24:C41)</f>
        <v>2</v>
      </c>
      <c r="D42" s="103">
        <f>SUM(D24:D41)</f>
        <v>53</v>
      </c>
      <c r="E42" s="103">
        <f>SUM(E24:E41)</f>
        <v>0</v>
      </c>
      <c r="F42" s="131">
        <f>SUM(F24:F41)</f>
        <v>55</v>
      </c>
    </row>
    <row r="43" spans="1:6" x14ac:dyDescent="0.25">
      <c r="A43" s="322" t="s">
        <v>314</v>
      </c>
      <c r="B43" s="324" t="s">
        <v>301</v>
      </c>
      <c r="C43" s="324" t="s">
        <v>315</v>
      </c>
      <c r="D43" s="324"/>
      <c r="E43" s="324"/>
      <c r="F43" s="326" t="s">
        <v>299</v>
      </c>
    </row>
    <row r="44" spans="1:6" ht="15.75" thickBot="1" x14ac:dyDescent="0.3">
      <c r="A44" s="328"/>
      <c r="B44" s="317"/>
      <c r="C44" s="174" t="s">
        <v>55</v>
      </c>
      <c r="D44" s="174" t="s">
        <v>56</v>
      </c>
      <c r="E44" s="174" t="s">
        <v>57</v>
      </c>
      <c r="F44" s="329"/>
    </row>
    <row r="45" spans="1:6" x14ac:dyDescent="0.25">
      <c r="A45" s="250" t="s">
        <v>230</v>
      </c>
      <c r="B45" s="175" t="s">
        <v>37</v>
      </c>
      <c r="C45" s="99">
        <v>8</v>
      </c>
      <c r="D45" s="99">
        <v>0</v>
      </c>
      <c r="E45" s="189"/>
      <c r="F45" s="122">
        <f>SUM(C45:E45)</f>
        <v>8</v>
      </c>
    </row>
    <row r="46" spans="1:6" x14ac:dyDescent="0.25">
      <c r="A46" s="251"/>
      <c r="B46" s="176" t="s">
        <v>38</v>
      </c>
      <c r="C46" s="52">
        <v>42</v>
      </c>
      <c r="D46" s="52">
        <v>2</v>
      </c>
      <c r="E46" s="52">
        <v>27</v>
      </c>
      <c r="F46" s="124">
        <f t="shared" ref="F46:F62" si="12">SUM(C46:E46)</f>
        <v>71</v>
      </c>
    </row>
    <row r="47" spans="1:6" x14ac:dyDescent="0.25">
      <c r="A47" s="251"/>
      <c r="B47" s="176" t="s">
        <v>39</v>
      </c>
      <c r="C47" s="52">
        <v>3</v>
      </c>
      <c r="D47" s="52">
        <v>8</v>
      </c>
      <c r="E47" s="105">
        <v>0</v>
      </c>
      <c r="F47" s="124">
        <f t="shared" si="12"/>
        <v>11</v>
      </c>
    </row>
    <row r="48" spans="1:6" x14ac:dyDescent="0.25">
      <c r="A48" s="251"/>
      <c r="B48" s="176" t="s">
        <v>40</v>
      </c>
      <c r="C48" s="52">
        <v>5</v>
      </c>
      <c r="D48" s="86">
        <v>0</v>
      </c>
      <c r="E48" s="52">
        <v>138</v>
      </c>
      <c r="F48" s="124">
        <f t="shared" si="12"/>
        <v>143</v>
      </c>
    </row>
    <row r="49" spans="1:6" x14ac:dyDescent="0.25">
      <c r="A49" s="251"/>
      <c r="B49" s="176" t="s">
        <v>41</v>
      </c>
      <c r="C49" s="52">
        <v>247</v>
      </c>
      <c r="D49" s="52">
        <v>52</v>
      </c>
      <c r="E49" s="105">
        <v>0</v>
      </c>
      <c r="F49" s="124">
        <f t="shared" si="12"/>
        <v>299</v>
      </c>
    </row>
    <row r="50" spans="1:6" x14ac:dyDescent="0.25">
      <c r="A50" s="251"/>
      <c r="B50" s="176" t="s">
        <v>42</v>
      </c>
      <c r="C50" s="52">
        <v>10</v>
      </c>
      <c r="D50" s="52">
        <v>21</v>
      </c>
      <c r="E50" s="105">
        <v>0</v>
      </c>
      <c r="F50" s="124">
        <f t="shared" si="12"/>
        <v>31</v>
      </c>
    </row>
    <row r="51" spans="1:6" x14ac:dyDescent="0.25">
      <c r="A51" s="251"/>
      <c r="B51" s="176" t="s">
        <v>51</v>
      </c>
      <c r="C51" s="52">
        <v>0</v>
      </c>
      <c r="D51" s="52">
        <v>2</v>
      </c>
      <c r="E51" s="190">
        <v>0</v>
      </c>
      <c r="F51" s="124">
        <f t="shared" si="12"/>
        <v>2</v>
      </c>
    </row>
    <row r="52" spans="1:6" x14ac:dyDescent="0.25">
      <c r="A52" s="251"/>
      <c r="B52" s="176" t="s">
        <v>43</v>
      </c>
      <c r="C52" s="52">
        <v>18</v>
      </c>
      <c r="D52" s="86">
        <v>0</v>
      </c>
      <c r="E52" s="105">
        <v>0</v>
      </c>
      <c r="F52" s="124">
        <f t="shared" si="12"/>
        <v>18</v>
      </c>
    </row>
    <row r="53" spans="1:6" x14ac:dyDescent="0.25">
      <c r="A53" s="251"/>
      <c r="B53" s="176" t="s">
        <v>44</v>
      </c>
      <c r="C53" s="52">
        <v>66</v>
      </c>
      <c r="D53" s="52">
        <v>1</v>
      </c>
      <c r="E53" s="52">
        <v>24</v>
      </c>
      <c r="F53" s="124">
        <f t="shared" si="12"/>
        <v>91</v>
      </c>
    </row>
    <row r="54" spans="1:6" x14ac:dyDescent="0.25">
      <c r="A54" s="251"/>
      <c r="B54" s="176" t="s">
        <v>45</v>
      </c>
      <c r="C54" s="52">
        <v>48</v>
      </c>
      <c r="D54" s="52">
        <v>112</v>
      </c>
      <c r="E54" s="105">
        <v>0</v>
      </c>
      <c r="F54" s="124">
        <f t="shared" si="12"/>
        <v>160</v>
      </c>
    </row>
    <row r="55" spans="1:6" x14ac:dyDescent="0.25">
      <c r="A55" s="251"/>
      <c r="B55" s="176" t="s">
        <v>52</v>
      </c>
      <c r="C55" s="52">
        <v>8</v>
      </c>
      <c r="D55" s="52">
        <v>35</v>
      </c>
      <c r="E55" s="105">
        <v>0</v>
      </c>
      <c r="F55" s="124">
        <f t="shared" si="12"/>
        <v>43</v>
      </c>
    </row>
    <row r="56" spans="1:6" x14ac:dyDescent="0.25">
      <c r="A56" s="251"/>
      <c r="B56" s="176" t="s">
        <v>46</v>
      </c>
      <c r="C56" s="52">
        <v>5</v>
      </c>
      <c r="D56" s="52">
        <v>0</v>
      </c>
      <c r="E56" s="105">
        <v>0</v>
      </c>
      <c r="F56" s="124">
        <f t="shared" si="12"/>
        <v>5</v>
      </c>
    </row>
    <row r="57" spans="1:6" ht="25.5" x14ac:dyDescent="0.25">
      <c r="A57" s="251"/>
      <c r="B57" s="176" t="s">
        <v>47</v>
      </c>
      <c r="C57" s="52">
        <v>97</v>
      </c>
      <c r="D57" s="52">
        <v>24</v>
      </c>
      <c r="E57" s="52">
        <v>5</v>
      </c>
      <c r="F57" s="124">
        <f t="shared" si="12"/>
        <v>126</v>
      </c>
    </row>
    <row r="58" spans="1:6" x14ac:dyDescent="0.25">
      <c r="A58" s="251"/>
      <c r="B58" s="176" t="s">
        <v>48</v>
      </c>
      <c r="C58" s="86">
        <v>0</v>
      </c>
      <c r="D58" s="86">
        <v>0</v>
      </c>
      <c r="E58" s="105">
        <v>0</v>
      </c>
      <c r="F58" s="124">
        <f t="shared" si="12"/>
        <v>0</v>
      </c>
    </row>
    <row r="59" spans="1:6" x14ac:dyDescent="0.25">
      <c r="A59" s="251"/>
      <c r="B59" s="176" t="s">
        <v>49</v>
      </c>
      <c r="C59" s="52">
        <v>32</v>
      </c>
      <c r="D59" s="52">
        <v>0</v>
      </c>
      <c r="E59" s="52">
        <v>7</v>
      </c>
      <c r="F59" s="124">
        <f t="shared" si="12"/>
        <v>39</v>
      </c>
    </row>
    <row r="60" spans="1:6" x14ac:dyDescent="0.25">
      <c r="A60" s="251"/>
      <c r="B60" s="176" t="s">
        <v>53</v>
      </c>
      <c r="C60" s="52">
        <v>16</v>
      </c>
      <c r="D60" s="52">
        <v>55</v>
      </c>
      <c r="E60" s="105">
        <v>0</v>
      </c>
      <c r="F60" s="124">
        <f t="shared" si="12"/>
        <v>71</v>
      </c>
    </row>
    <row r="61" spans="1:6" x14ac:dyDescent="0.25">
      <c r="A61" s="251"/>
      <c r="B61" s="187" t="s">
        <v>50</v>
      </c>
      <c r="C61" s="52">
        <v>15</v>
      </c>
      <c r="D61" s="83">
        <v>0</v>
      </c>
      <c r="E61" s="70">
        <v>0</v>
      </c>
      <c r="F61" s="124">
        <f t="shared" si="12"/>
        <v>15</v>
      </c>
    </row>
    <row r="62" spans="1:6" ht="15.75" thickBot="1" x14ac:dyDescent="0.3">
      <c r="A62" s="251"/>
      <c r="B62" s="188" t="s">
        <v>20</v>
      </c>
      <c r="C62" s="69">
        <v>0</v>
      </c>
      <c r="D62" s="69">
        <v>0</v>
      </c>
      <c r="E62" s="83">
        <v>57</v>
      </c>
      <c r="F62" s="139">
        <f t="shared" si="12"/>
        <v>57</v>
      </c>
    </row>
    <row r="63" spans="1:6" ht="15.75" thickBot="1" x14ac:dyDescent="0.3">
      <c r="A63" s="262" t="s">
        <v>299</v>
      </c>
      <c r="B63" s="263"/>
      <c r="C63" s="103">
        <f>SUM(C45:C62)</f>
        <v>620</v>
      </c>
      <c r="D63" s="103">
        <f>SUM(D45:D62)</f>
        <v>312</v>
      </c>
      <c r="E63" s="103">
        <f>SUM(E45:E62)</f>
        <v>258</v>
      </c>
      <c r="F63" s="131">
        <f>SUM(F45:F62)</f>
        <v>1190</v>
      </c>
    </row>
    <row r="64" spans="1:6" x14ac:dyDescent="0.25">
      <c r="A64" s="322" t="s">
        <v>314</v>
      </c>
      <c r="B64" s="324" t="s">
        <v>301</v>
      </c>
      <c r="C64" s="324" t="s">
        <v>315</v>
      </c>
      <c r="D64" s="324"/>
      <c r="E64" s="324"/>
      <c r="F64" s="326" t="s">
        <v>299</v>
      </c>
    </row>
    <row r="65" spans="1:6" ht="15.75" thickBot="1" x14ac:dyDescent="0.3">
      <c r="A65" s="328"/>
      <c r="B65" s="317"/>
      <c r="C65" s="174" t="s">
        <v>55</v>
      </c>
      <c r="D65" s="174" t="s">
        <v>56</v>
      </c>
      <c r="E65" s="174" t="s">
        <v>57</v>
      </c>
      <c r="F65" s="329"/>
    </row>
    <row r="66" spans="1:6" x14ac:dyDescent="0.25">
      <c r="A66" s="250" t="s">
        <v>231</v>
      </c>
      <c r="B66" s="175" t="s">
        <v>37</v>
      </c>
      <c r="C66" s="99">
        <v>3</v>
      </c>
      <c r="D66" s="99">
        <v>0</v>
      </c>
      <c r="E66" s="189">
        <v>1</v>
      </c>
      <c r="F66" s="122">
        <f>SUM(C66:E66)</f>
        <v>4</v>
      </c>
    </row>
    <row r="67" spans="1:6" x14ac:dyDescent="0.25">
      <c r="A67" s="251"/>
      <c r="B67" s="176" t="s">
        <v>38</v>
      </c>
      <c r="C67" s="23">
        <v>33</v>
      </c>
      <c r="D67" s="23">
        <v>41</v>
      </c>
      <c r="E67" s="23">
        <v>33</v>
      </c>
      <c r="F67" s="124">
        <f t="shared" ref="F67:F83" si="13">SUM(C67:E67)</f>
        <v>107</v>
      </c>
    </row>
    <row r="68" spans="1:6" x14ac:dyDescent="0.25">
      <c r="A68" s="251"/>
      <c r="B68" s="176" t="s">
        <v>39</v>
      </c>
      <c r="C68" s="23">
        <v>7</v>
      </c>
      <c r="D68" s="23">
        <v>48</v>
      </c>
      <c r="E68" s="105">
        <v>0</v>
      </c>
      <c r="F68" s="124">
        <f t="shared" si="13"/>
        <v>55</v>
      </c>
    </row>
    <row r="69" spans="1:6" x14ac:dyDescent="0.25">
      <c r="A69" s="251"/>
      <c r="B69" s="176" t="s">
        <v>40</v>
      </c>
      <c r="C69" s="52">
        <v>0</v>
      </c>
      <c r="D69" s="86">
        <v>1</v>
      </c>
      <c r="E69" s="52">
        <v>39</v>
      </c>
      <c r="F69" s="124">
        <f t="shared" si="13"/>
        <v>40</v>
      </c>
    </row>
    <row r="70" spans="1:6" x14ac:dyDescent="0.25">
      <c r="A70" s="251"/>
      <c r="B70" s="176" t="s">
        <v>41</v>
      </c>
      <c r="C70" s="23">
        <v>5</v>
      </c>
      <c r="D70" s="23">
        <v>52</v>
      </c>
      <c r="E70" s="23">
        <v>1</v>
      </c>
      <c r="F70" s="124">
        <f t="shared" si="13"/>
        <v>58</v>
      </c>
    </row>
    <row r="71" spans="1:6" x14ac:dyDescent="0.25">
      <c r="A71" s="251"/>
      <c r="B71" s="176" t="s">
        <v>42</v>
      </c>
      <c r="C71" s="23">
        <v>8</v>
      </c>
      <c r="D71" s="23">
        <v>36</v>
      </c>
      <c r="E71" s="105">
        <v>0</v>
      </c>
      <c r="F71" s="124">
        <f t="shared" si="13"/>
        <v>44</v>
      </c>
    </row>
    <row r="72" spans="1:6" x14ac:dyDescent="0.25">
      <c r="A72" s="251"/>
      <c r="B72" s="176" t="s">
        <v>51</v>
      </c>
      <c r="C72" s="23">
        <v>6</v>
      </c>
      <c r="D72" s="52">
        <v>0</v>
      </c>
      <c r="E72" s="190">
        <v>0</v>
      </c>
      <c r="F72" s="124">
        <f t="shared" si="13"/>
        <v>6</v>
      </c>
    </row>
    <row r="73" spans="1:6" x14ac:dyDescent="0.25">
      <c r="A73" s="251"/>
      <c r="B73" s="176" t="s">
        <v>43</v>
      </c>
      <c r="C73" s="23">
        <v>2</v>
      </c>
      <c r="D73" s="86">
        <v>0</v>
      </c>
      <c r="E73" s="105">
        <v>0</v>
      </c>
      <c r="F73" s="124">
        <f t="shared" si="13"/>
        <v>2</v>
      </c>
    </row>
    <row r="74" spans="1:6" x14ac:dyDescent="0.25">
      <c r="A74" s="251"/>
      <c r="B74" s="176" t="s">
        <v>44</v>
      </c>
      <c r="C74" s="23">
        <v>9</v>
      </c>
      <c r="D74" s="23">
        <v>11</v>
      </c>
      <c r="E74" s="23">
        <v>52</v>
      </c>
      <c r="F74" s="124">
        <f t="shared" si="13"/>
        <v>72</v>
      </c>
    </row>
    <row r="75" spans="1:6" x14ac:dyDescent="0.25">
      <c r="A75" s="251"/>
      <c r="B75" s="176" t="s">
        <v>45</v>
      </c>
      <c r="C75" s="23">
        <v>56</v>
      </c>
      <c r="D75" s="23">
        <v>23</v>
      </c>
      <c r="E75" s="105">
        <v>0</v>
      </c>
      <c r="F75" s="124">
        <f t="shared" si="13"/>
        <v>79</v>
      </c>
    </row>
    <row r="76" spans="1:6" x14ac:dyDescent="0.25">
      <c r="A76" s="251"/>
      <c r="B76" s="176" t="s">
        <v>52</v>
      </c>
      <c r="C76" s="23">
        <v>27</v>
      </c>
      <c r="D76" s="23">
        <v>21</v>
      </c>
      <c r="E76" s="23">
        <v>1</v>
      </c>
      <c r="F76" s="124">
        <f t="shared" si="13"/>
        <v>49</v>
      </c>
    </row>
    <row r="77" spans="1:6" x14ac:dyDescent="0.25">
      <c r="A77" s="251"/>
      <c r="B77" s="176" t="s">
        <v>46</v>
      </c>
      <c r="C77" s="23">
        <v>1</v>
      </c>
      <c r="D77" s="23">
        <v>5</v>
      </c>
      <c r="E77" s="105">
        <v>0</v>
      </c>
      <c r="F77" s="124">
        <f t="shared" si="13"/>
        <v>6</v>
      </c>
    </row>
    <row r="78" spans="1:6" ht="25.5" x14ac:dyDescent="0.25">
      <c r="A78" s="251"/>
      <c r="B78" s="176" t="s">
        <v>47</v>
      </c>
      <c r="C78" s="52">
        <v>0</v>
      </c>
      <c r="D78" s="52">
        <v>0</v>
      </c>
      <c r="E78" s="52">
        <v>0</v>
      </c>
      <c r="F78" s="124">
        <f t="shared" si="13"/>
        <v>0</v>
      </c>
    </row>
    <row r="79" spans="1:6" x14ac:dyDescent="0.25">
      <c r="A79" s="251"/>
      <c r="B79" s="176" t="s">
        <v>48</v>
      </c>
      <c r="C79" s="86">
        <v>0</v>
      </c>
      <c r="D79" s="86">
        <v>0</v>
      </c>
      <c r="E79" s="105">
        <v>0</v>
      </c>
      <c r="F79" s="124">
        <f t="shared" si="13"/>
        <v>0</v>
      </c>
    </row>
    <row r="80" spans="1:6" x14ac:dyDescent="0.25">
      <c r="A80" s="251"/>
      <c r="B80" s="176" t="s">
        <v>49</v>
      </c>
      <c r="C80" s="23">
        <v>4</v>
      </c>
      <c r="D80" s="52">
        <v>0</v>
      </c>
      <c r="E80" s="23">
        <v>5</v>
      </c>
      <c r="F80" s="124">
        <f t="shared" si="13"/>
        <v>9</v>
      </c>
    </row>
    <row r="81" spans="1:6" x14ac:dyDescent="0.25">
      <c r="A81" s="251"/>
      <c r="B81" s="176" t="s">
        <v>53</v>
      </c>
      <c r="C81" s="23">
        <v>15</v>
      </c>
      <c r="D81" s="23">
        <v>14</v>
      </c>
      <c r="E81" s="105">
        <v>0</v>
      </c>
      <c r="F81" s="124">
        <f t="shared" si="13"/>
        <v>29</v>
      </c>
    </row>
    <row r="82" spans="1:6" x14ac:dyDescent="0.25">
      <c r="A82" s="251"/>
      <c r="B82" s="187" t="s">
        <v>50</v>
      </c>
      <c r="C82" s="23">
        <v>11</v>
      </c>
      <c r="D82" s="83">
        <v>0</v>
      </c>
      <c r="E82" s="70">
        <v>0</v>
      </c>
      <c r="F82" s="124">
        <f t="shared" si="13"/>
        <v>11</v>
      </c>
    </row>
    <row r="83" spans="1:6" ht="15.75" thickBot="1" x14ac:dyDescent="0.3">
      <c r="A83" s="251"/>
      <c r="B83" s="188" t="s">
        <v>20</v>
      </c>
      <c r="C83" s="69">
        <v>0</v>
      </c>
      <c r="D83" s="69">
        <v>0</v>
      </c>
      <c r="E83" s="23">
        <v>48</v>
      </c>
      <c r="F83" s="139">
        <f t="shared" si="13"/>
        <v>48</v>
      </c>
    </row>
    <row r="84" spans="1:6" ht="15.75" thickBot="1" x14ac:dyDescent="0.3">
      <c r="A84" s="262" t="s">
        <v>299</v>
      </c>
      <c r="B84" s="263"/>
      <c r="C84" s="103">
        <f>SUM(C66:C83)</f>
        <v>187</v>
      </c>
      <c r="D84" s="103">
        <f>SUM(D66:D83)</f>
        <v>252</v>
      </c>
      <c r="E84" s="103">
        <f>SUM(E66:E83)</f>
        <v>180</v>
      </c>
      <c r="F84" s="131">
        <f>SUM(F66:F83)</f>
        <v>619</v>
      </c>
    </row>
    <row r="85" spans="1:6" x14ac:dyDescent="0.25">
      <c r="A85" s="322" t="s">
        <v>314</v>
      </c>
      <c r="B85" s="324" t="s">
        <v>301</v>
      </c>
      <c r="C85" s="324" t="s">
        <v>315</v>
      </c>
      <c r="D85" s="324"/>
      <c r="E85" s="324"/>
      <c r="F85" s="326" t="s">
        <v>299</v>
      </c>
    </row>
    <row r="86" spans="1:6" ht="15.75" thickBot="1" x14ac:dyDescent="0.3">
      <c r="A86" s="328"/>
      <c r="B86" s="317"/>
      <c r="C86" s="174" t="s">
        <v>55</v>
      </c>
      <c r="D86" s="174" t="s">
        <v>56</v>
      </c>
      <c r="E86" s="174" t="s">
        <v>57</v>
      </c>
      <c r="F86" s="329"/>
    </row>
    <row r="87" spans="1:6" x14ac:dyDescent="0.25">
      <c r="A87" s="250" t="s">
        <v>232</v>
      </c>
      <c r="B87" s="175" t="s">
        <v>37</v>
      </c>
      <c r="C87" s="52">
        <v>66</v>
      </c>
      <c r="D87" s="99">
        <v>0</v>
      </c>
      <c r="E87" s="189">
        <v>0</v>
      </c>
      <c r="F87" s="122">
        <f>SUM(C87:E87)</f>
        <v>66</v>
      </c>
    </row>
    <row r="88" spans="1:6" x14ac:dyDescent="0.25">
      <c r="A88" s="251"/>
      <c r="B88" s="176" t="s">
        <v>38</v>
      </c>
      <c r="C88" s="52">
        <v>5</v>
      </c>
      <c r="D88" s="52">
        <v>15</v>
      </c>
      <c r="E88" s="52">
        <v>17</v>
      </c>
      <c r="F88" s="124">
        <f t="shared" ref="F88:F104" si="14">SUM(C88:E88)</f>
        <v>37</v>
      </c>
    </row>
    <row r="89" spans="1:6" x14ac:dyDescent="0.25">
      <c r="A89" s="251"/>
      <c r="B89" s="176" t="s">
        <v>39</v>
      </c>
      <c r="C89" s="52">
        <v>3</v>
      </c>
      <c r="D89" s="52">
        <v>31</v>
      </c>
      <c r="E89" s="105">
        <v>0</v>
      </c>
      <c r="F89" s="124">
        <f t="shared" si="14"/>
        <v>34</v>
      </c>
    </row>
    <row r="90" spans="1:6" x14ac:dyDescent="0.25">
      <c r="A90" s="251"/>
      <c r="B90" s="176" t="s">
        <v>40</v>
      </c>
      <c r="C90" s="52">
        <v>1</v>
      </c>
      <c r="D90" s="86">
        <v>0</v>
      </c>
      <c r="E90" s="52">
        <v>11</v>
      </c>
      <c r="F90" s="124">
        <f t="shared" si="14"/>
        <v>12</v>
      </c>
    </row>
    <row r="91" spans="1:6" x14ac:dyDescent="0.25">
      <c r="A91" s="251"/>
      <c r="B91" s="176" t="s">
        <v>41</v>
      </c>
      <c r="C91" s="52">
        <v>28</v>
      </c>
      <c r="D91" s="52">
        <v>23</v>
      </c>
      <c r="E91" s="77">
        <v>0</v>
      </c>
      <c r="F91" s="124">
        <f t="shared" si="14"/>
        <v>51</v>
      </c>
    </row>
    <row r="92" spans="1:6" x14ac:dyDescent="0.25">
      <c r="A92" s="251"/>
      <c r="B92" s="176" t="s">
        <v>42</v>
      </c>
      <c r="C92" s="52">
        <v>8</v>
      </c>
      <c r="D92" s="77">
        <v>0</v>
      </c>
      <c r="E92" s="105">
        <v>0</v>
      </c>
      <c r="F92" s="124">
        <f t="shared" si="14"/>
        <v>8</v>
      </c>
    </row>
    <row r="93" spans="1:6" x14ac:dyDescent="0.25">
      <c r="A93" s="251"/>
      <c r="B93" s="176" t="s">
        <v>51</v>
      </c>
      <c r="C93" s="52">
        <v>2</v>
      </c>
      <c r="D93" s="52">
        <v>16</v>
      </c>
      <c r="E93" s="190">
        <v>0</v>
      </c>
      <c r="F93" s="124">
        <f t="shared" si="14"/>
        <v>18</v>
      </c>
    </row>
    <row r="94" spans="1:6" x14ac:dyDescent="0.25">
      <c r="A94" s="251"/>
      <c r="B94" s="176" t="s">
        <v>43</v>
      </c>
      <c r="C94" s="52">
        <v>30</v>
      </c>
      <c r="D94" s="86">
        <v>0</v>
      </c>
      <c r="E94" s="105">
        <v>0</v>
      </c>
      <c r="F94" s="124">
        <f t="shared" si="14"/>
        <v>30</v>
      </c>
    </row>
    <row r="95" spans="1:6" x14ac:dyDescent="0.25">
      <c r="A95" s="251"/>
      <c r="B95" s="176" t="s">
        <v>44</v>
      </c>
      <c r="C95" s="52">
        <v>22</v>
      </c>
      <c r="D95" s="52">
        <v>25</v>
      </c>
      <c r="E95" s="52">
        <v>4</v>
      </c>
      <c r="F95" s="124">
        <f t="shared" si="14"/>
        <v>51</v>
      </c>
    </row>
    <row r="96" spans="1:6" x14ac:dyDescent="0.25">
      <c r="A96" s="251"/>
      <c r="B96" s="176" t="s">
        <v>45</v>
      </c>
      <c r="C96" s="52">
        <v>106</v>
      </c>
      <c r="D96" s="52">
        <v>4</v>
      </c>
      <c r="E96" s="105">
        <v>0</v>
      </c>
      <c r="F96" s="124">
        <f t="shared" si="14"/>
        <v>110</v>
      </c>
    </row>
    <row r="97" spans="1:6" x14ac:dyDescent="0.25">
      <c r="A97" s="251"/>
      <c r="B97" s="176" t="s">
        <v>52</v>
      </c>
      <c r="C97" s="52">
        <v>2</v>
      </c>
      <c r="D97" s="52">
        <v>14</v>
      </c>
      <c r="E97" s="77">
        <v>0</v>
      </c>
      <c r="F97" s="124">
        <f t="shared" si="14"/>
        <v>16</v>
      </c>
    </row>
    <row r="98" spans="1:6" x14ac:dyDescent="0.25">
      <c r="A98" s="251"/>
      <c r="B98" s="176" t="s">
        <v>46</v>
      </c>
      <c r="C98" s="52">
        <v>3</v>
      </c>
      <c r="D98" s="77">
        <v>0</v>
      </c>
      <c r="E98" s="105">
        <v>0</v>
      </c>
      <c r="F98" s="124">
        <f t="shared" si="14"/>
        <v>3</v>
      </c>
    </row>
    <row r="99" spans="1:6" ht="25.5" x14ac:dyDescent="0.25">
      <c r="A99" s="251"/>
      <c r="B99" s="176" t="s">
        <v>47</v>
      </c>
      <c r="C99" s="52">
        <v>21</v>
      </c>
      <c r="D99" s="52">
        <v>42</v>
      </c>
      <c r="E99" s="52">
        <v>5</v>
      </c>
      <c r="F99" s="124">
        <f t="shared" si="14"/>
        <v>68</v>
      </c>
    </row>
    <row r="100" spans="1:6" x14ac:dyDescent="0.25">
      <c r="A100" s="251"/>
      <c r="B100" s="176" t="s">
        <v>48</v>
      </c>
      <c r="C100" s="86">
        <v>0</v>
      </c>
      <c r="D100" s="86">
        <v>0</v>
      </c>
      <c r="E100" s="105">
        <v>0</v>
      </c>
      <c r="F100" s="124">
        <f t="shared" si="14"/>
        <v>0</v>
      </c>
    </row>
    <row r="101" spans="1:6" x14ac:dyDescent="0.25">
      <c r="A101" s="251"/>
      <c r="B101" s="176" t="s">
        <v>49</v>
      </c>
      <c r="C101" s="52">
        <v>14</v>
      </c>
      <c r="D101" s="52">
        <v>0</v>
      </c>
      <c r="E101" s="52">
        <v>23</v>
      </c>
      <c r="F101" s="124">
        <f t="shared" si="14"/>
        <v>37</v>
      </c>
    </row>
    <row r="102" spans="1:6" x14ac:dyDescent="0.25">
      <c r="A102" s="251"/>
      <c r="B102" s="176" t="s">
        <v>53</v>
      </c>
      <c r="C102" s="52">
        <v>19</v>
      </c>
      <c r="D102" s="52">
        <v>94</v>
      </c>
      <c r="E102" s="105">
        <v>0</v>
      </c>
      <c r="F102" s="124">
        <f t="shared" si="14"/>
        <v>113</v>
      </c>
    </row>
    <row r="103" spans="1:6" x14ac:dyDescent="0.25">
      <c r="A103" s="251"/>
      <c r="B103" s="187" t="s">
        <v>50</v>
      </c>
      <c r="C103" s="52">
        <v>19</v>
      </c>
      <c r="D103" s="83">
        <v>0</v>
      </c>
      <c r="E103" s="70">
        <v>0</v>
      </c>
      <c r="F103" s="124">
        <f t="shared" si="14"/>
        <v>19</v>
      </c>
    </row>
    <row r="104" spans="1:6" ht="15.75" thickBot="1" x14ac:dyDescent="0.3">
      <c r="A104" s="251"/>
      <c r="B104" s="188" t="s">
        <v>20</v>
      </c>
      <c r="C104" s="69">
        <v>0</v>
      </c>
      <c r="D104" s="69">
        <v>0</v>
      </c>
      <c r="E104" s="52">
        <v>39</v>
      </c>
      <c r="F104" s="139">
        <f t="shared" si="14"/>
        <v>39</v>
      </c>
    </row>
    <row r="105" spans="1:6" ht="15.75" thickBot="1" x14ac:dyDescent="0.3">
      <c r="A105" s="262" t="s">
        <v>299</v>
      </c>
      <c r="B105" s="263"/>
      <c r="C105" s="103">
        <f>SUM(C87:C104)</f>
        <v>349</v>
      </c>
      <c r="D105" s="103">
        <f>SUM(D87:D104)</f>
        <v>264</v>
      </c>
      <c r="E105" s="103">
        <f>SUM(E87:E104)</f>
        <v>99</v>
      </c>
      <c r="F105" s="131">
        <f>SUM(F87:F104)</f>
        <v>712</v>
      </c>
    </row>
    <row r="106" spans="1:6" x14ac:dyDescent="0.25">
      <c r="A106" s="322" t="s">
        <v>314</v>
      </c>
      <c r="B106" s="324" t="s">
        <v>301</v>
      </c>
      <c r="C106" s="324" t="s">
        <v>315</v>
      </c>
      <c r="D106" s="324"/>
      <c r="E106" s="324"/>
      <c r="F106" s="326" t="s">
        <v>299</v>
      </c>
    </row>
    <row r="107" spans="1:6" ht="15.75" thickBot="1" x14ac:dyDescent="0.3">
      <c r="A107" s="328"/>
      <c r="B107" s="317"/>
      <c r="C107" s="174" t="s">
        <v>55</v>
      </c>
      <c r="D107" s="174" t="s">
        <v>56</v>
      </c>
      <c r="E107" s="174" t="s">
        <v>57</v>
      </c>
      <c r="F107" s="329"/>
    </row>
    <row r="108" spans="1:6" x14ac:dyDescent="0.25">
      <c r="A108" s="250" t="s">
        <v>233</v>
      </c>
      <c r="B108" s="175" t="s">
        <v>37</v>
      </c>
      <c r="C108" s="23">
        <v>39</v>
      </c>
      <c r="D108" s="23">
        <v>90</v>
      </c>
      <c r="E108" s="23">
        <v>1</v>
      </c>
      <c r="F108" s="122">
        <f>SUM(C108:E108)</f>
        <v>130</v>
      </c>
    </row>
    <row r="109" spans="1:6" x14ac:dyDescent="0.25">
      <c r="A109" s="251"/>
      <c r="B109" s="176" t="s">
        <v>38</v>
      </c>
      <c r="C109" s="23">
        <v>16</v>
      </c>
      <c r="D109" s="23">
        <v>31</v>
      </c>
      <c r="E109" s="23">
        <v>16</v>
      </c>
      <c r="F109" s="124">
        <f t="shared" ref="F109:F125" si="15">SUM(C109:E109)</f>
        <v>63</v>
      </c>
    </row>
    <row r="110" spans="1:6" x14ac:dyDescent="0.25">
      <c r="A110" s="251"/>
      <c r="B110" s="176" t="s">
        <v>39</v>
      </c>
      <c r="C110" s="23">
        <v>11</v>
      </c>
      <c r="D110" s="23">
        <v>2</v>
      </c>
      <c r="E110" s="105">
        <v>0</v>
      </c>
      <c r="F110" s="124">
        <f t="shared" si="15"/>
        <v>13</v>
      </c>
    </row>
    <row r="111" spans="1:6" x14ac:dyDescent="0.25">
      <c r="A111" s="251"/>
      <c r="B111" s="176" t="s">
        <v>40</v>
      </c>
      <c r="C111" s="23">
        <v>1</v>
      </c>
      <c r="D111" s="86">
        <v>0</v>
      </c>
      <c r="E111" s="23">
        <v>96</v>
      </c>
      <c r="F111" s="124">
        <f t="shared" si="15"/>
        <v>97</v>
      </c>
    </row>
    <row r="112" spans="1:6" x14ac:dyDescent="0.25">
      <c r="A112" s="251"/>
      <c r="B112" s="176" t="s">
        <v>41</v>
      </c>
      <c r="C112" s="23">
        <v>47</v>
      </c>
      <c r="D112" s="23">
        <v>114</v>
      </c>
      <c r="E112" s="77">
        <v>0</v>
      </c>
      <c r="F112" s="124">
        <f t="shared" si="15"/>
        <v>161</v>
      </c>
    </row>
    <row r="113" spans="1:6" x14ac:dyDescent="0.25">
      <c r="A113" s="251"/>
      <c r="B113" s="176" t="s">
        <v>42</v>
      </c>
      <c r="C113" s="23">
        <v>31</v>
      </c>
      <c r="D113" s="23">
        <v>46</v>
      </c>
      <c r="E113" s="105">
        <v>0</v>
      </c>
      <c r="F113" s="124">
        <f t="shared" si="15"/>
        <v>77</v>
      </c>
    </row>
    <row r="114" spans="1:6" x14ac:dyDescent="0.25">
      <c r="A114" s="251"/>
      <c r="B114" s="176" t="s">
        <v>51</v>
      </c>
      <c r="C114" s="23">
        <v>26</v>
      </c>
      <c r="D114" s="23">
        <v>9</v>
      </c>
      <c r="E114" s="190">
        <v>0</v>
      </c>
      <c r="F114" s="124">
        <f t="shared" si="15"/>
        <v>35</v>
      </c>
    </row>
    <row r="115" spans="1:6" x14ac:dyDescent="0.25">
      <c r="A115" s="251"/>
      <c r="B115" s="176" t="s">
        <v>43</v>
      </c>
      <c r="C115" s="23">
        <v>23</v>
      </c>
      <c r="D115" s="23">
        <v>1</v>
      </c>
      <c r="E115" s="105">
        <v>0</v>
      </c>
      <c r="F115" s="124">
        <f t="shared" si="15"/>
        <v>24</v>
      </c>
    </row>
    <row r="116" spans="1:6" x14ac:dyDescent="0.25">
      <c r="A116" s="251"/>
      <c r="B116" s="176" t="s">
        <v>44</v>
      </c>
      <c r="C116" s="23">
        <v>32</v>
      </c>
      <c r="D116" s="52">
        <v>0</v>
      </c>
      <c r="E116" s="23">
        <v>68</v>
      </c>
      <c r="F116" s="124">
        <f t="shared" si="15"/>
        <v>100</v>
      </c>
    </row>
    <row r="117" spans="1:6" x14ac:dyDescent="0.25">
      <c r="A117" s="251"/>
      <c r="B117" s="176" t="s">
        <v>45</v>
      </c>
      <c r="C117" s="23">
        <v>71</v>
      </c>
      <c r="D117" s="23">
        <v>98</v>
      </c>
      <c r="E117" s="105">
        <v>0</v>
      </c>
      <c r="F117" s="124">
        <f t="shared" si="15"/>
        <v>169</v>
      </c>
    </row>
    <row r="118" spans="1:6" x14ac:dyDescent="0.25">
      <c r="A118" s="251"/>
      <c r="B118" s="176" t="s">
        <v>52</v>
      </c>
      <c r="C118" s="23">
        <v>11</v>
      </c>
      <c r="D118" s="52">
        <v>0</v>
      </c>
      <c r="E118" s="77">
        <v>0</v>
      </c>
      <c r="F118" s="124">
        <f t="shared" si="15"/>
        <v>11</v>
      </c>
    </row>
    <row r="119" spans="1:6" x14ac:dyDescent="0.25">
      <c r="A119" s="251"/>
      <c r="B119" s="176" t="s">
        <v>46</v>
      </c>
      <c r="C119" s="23">
        <v>12</v>
      </c>
      <c r="D119" s="23">
        <v>69</v>
      </c>
      <c r="E119" s="105">
        <v>0</v>
      </c>
      <c r="F119" s="124">
        <f t="shared" si="15"/>
        <v>81</v>
      </c>
    </row>
    <row r="120" spans="1:6" ht="25.5" x14ac:dyDescent="0.25">
      <c r="A120" s="251"/>
      <c r="B120" s="176" t="s">
        <v>47</v>
      </c>
      <c r="C120" s="23">
        <v>44</v>
      </c>
      <c r="D120" s="23">
        <v>8</v>
      </c>
      <c r="E120" s="52">
        <v>0</v>
      </c>
      <c r="F120" s="124">
        <f t="shared" si="15"/>
        <v>52</v>
      </c>
    </row>
    <row r="121" spans="1:6" x14ac:dyDescent="0.25">
      <c r="A121" s="251"/>
      <c r="B121" s="176" t="s">
        <v>48</v>
      </c>
      <c r="C121" s="86">
        <v>0</v>
      </c>
      <c r="D121" s="86">
        <v>0</v>
      </c>
      <c r="E121" s="105">
        <v>0</v>
      </c>
      <c r="F121" s="124">
        <f t="shared" si="15"/>
        <v>0</v>
      </c>
    </row>
    <row r="122" spans="1:6" x14ac:dyDescent="0.25">
      <c r="A122" s="251"/>
      <c r="B122" s="176" t="s">
        <v>49</v>
      </c>
      <c r="C122" s="23">
        <v>6</v>
      </c>
      <c r="D122" s="23">
        <v>7</v>
      </c>
      <c r="E122" s="23">
        <v>10</v>
      </c>
      <c r="F122" s="124">
        <f t="shared" si="15"/>
        <v>23</v>
      </c>
    </row>
    <row r="123" spans="1:6" x14ac:dyDescent="0.25">
      <c r="A123" s="251"/>
      <c r="B123" s="176" t="s">
        <v>53</v>
      </c>
      <c r="C123" s="23">
        <v>35</v>
      </c>
      <c r="D123" s="23">
        <v>5</v>
      </c>
      <c r="E123" s="105">
        <v>0</v>
      </c>
      <c r="F123" s="124">
        <f t="shared" si="15"/>
        <v>40</v>
      </c>
    </row>
    <row r="124" spans="1:6" x14ac:dyDescent="0.25">
      <c r="A124" s="251"/>
      <c r="B124" s="187" t="s">
        <v>50</v>
      </c>
      <c r="C124" s="23">
        <v>48</v>
      </c>
      <c r="D124" s="23">
        <v>28</v>
      </c>
      <c r="E124" s="70">
        <v>0</v>
      </c>
      <c r="F124" s="124">
        <f t="shared" si="15"/>
        <v>76</v>
      </c>
    </row>
    <row r="125" spans="1:6" ht="15.75" thickBot="1" x14ac:dyDescent="0.3">
      <c r="A125" s="251"/>
      <c r="B125" s="188" t="s">
        <v>20</v>
      </c>
      <c r="C125" s="69">
        <v>0</v>
      </c>
      <c r="D125" s="69">
        <v>0</v>
      </c>
      <c r="E125" s="23">
        <v>142</v>
      </c>
      <c r="F125" s="139">
        <f t="shared" si="15"/>
        <v>142</v>
      </c>
    </row>
    <row r="126" spans="1:6" ht="15.75" thickBot="1" x14ac:dyDescent="0.3">
      <c r="A126" s="262" t="s">
        <v>299</v>
      </c>
      <c r="B126" s="263"/>
      <c r="C126" s="103">
        <f>SUM(C108:C125)</f>
        <v>453</v>
      </c>
      <c r="D126" s="103">
        <f>SUM(D108:D125)</f>
        <v>508</v>
      </c>
      <c r="E126" s="103">
        <f>SUM(E108:E125)</f>
        <v>333</v>
      </c>
      <c r="F126" s="131">
        <f>SUM(F108:F125)</f>
        <v>1294</v>
      </c>
    </row>
    <row r="127" spans="1:6" x14ac:dyDescent="0.25">
      <c r="A127" s="322" t="s">
        <v>314</v>
      </c>
      <c r="B127" s="324" t="s">
        <v>301</v>
      </c>
      <c r="C127" s="324" t="s">
        <v>315</v>
      </c>
      <c r="D127" s="324"/>
      <c r="E127" s="324"/>
      <c r="F127" s="326" t="s">
        <v>299</v>
      </c>
    </row>
    <row r="128" spans="1:6" ht="15.75" thickBot="1" x14ac:dyDescent="0.3">
      <c r="A128" s="328"/>
      <c r="B128" s="317"/>
      <c r="C128" s="174" t="s">
        <v>55</v>
      </c>
      <c r="D128" s="174" t="s">
        <v>56</v>
      </c>
      <c r="E128" s="174" t="s">
        <v>57</v>
      </c>
      <c r="F128" s="329"/>
    </row>
    <row r="129" spans="1:6" x14ac:dyDescent="0.25">
      <c r="A129" s="250" t="s">
        <v>234</v>
      </c>
      <c r="B129" s="175" t="s">
        <v>37</v>
      </c>
      <c r="C129" s="52">
        <v>15</v>
      </c>
      <c r="D129" s="52">
        <v>66</v>
      </c>
      <c r="E129" s="52">
        <v>4</v>
      </c>
      <c r="F129" s="122">
        <f>SUM(C129:E129)</f>
        <v>85</v>
      </c>
    </row>
    <row r="130" spans="1:6" x14ac:dyDescent="0.25">
      <c r="A130" s="251"/>
      <c r="B130" s="176" t="s">
        <v>38</v>
      </c>
      <c r="C130" s="52">
        <v>90</v>
      </c>
      <c r="D130" s="52">
        <v>92</v>
      </c>
      <c r="E130" s="52">
        <v>87</v>
      </c>
      <c r="F130" s="124">
        <f t="shared" ref="F130:F146" si="16">SUM(C130:E130)</f>
        <v>269</v>
      </c>
    </row>
    <row r="131" spans="1:6" x14ac:dyDescent="0.25">
      <c r="A131" s="251"/>
      <c r="B131" s="176" t="s">
        <v>39</v>
      </c>
      <c r="C131" s="52">
        <v>118</v>
      </c>
      <c r="D131" s="52">
        <v>187</v>
      </c>
      <c r="E131" s="105">
        <v>0</v>
      </c>
      <c r="F131" s="124">
        <f t="shared" si="16"/>
        <v>305</v>
      </c>
    </row>
    <row r="132" spans="1:6" x14ac:dyDescent="0.25">
      <c r="A132" s="251"/>
      <c r="B132" s="176" t="s">
        <v>40</v>
      </c>
      <c r="C132" s="52">
        <v>3</v>
      </c>
      <c r="D132" s="86">
        <v>0</v>
      </c>
      <c r="E132" s="52">
        <v>41</v>
      </c>
      <c r="F132" s="124">
        <f t="shared" si="16"/>
        <v>44</v>
      </c>
    </row>
    <row r="133" spans="1:6" x14ac:dyDescent="0.25">
      <c r="A133" s="251"/>
      <c r="B133" s="176" t="s">
        <v>41</v>
      </c>
      <c r="C133" s="52">
        <v>182</v>
      </c>
      <c r="D133" s="52">
        <v>220</v>
      </c>
      <c r="E133" s="77">
        <v>0</v>
      </c>
      <c r="F133" s="124">
        <f t="shared" si="16"/>
        <v>402</v>
      </c>
    </row>
    <row r="134" spans="1:6" x14ac:dyDescent="0.25">
      <c r="A134" s="251"/>
      <c r="B134" s="176" t="s">
        <v>42</v>
      </c>
      <c r="C134" s="52">
        <v>52</v>
      </c>
      <c r="D134" s="52">
        <v>32</v>
      </c>
      <c r="E134" s="105">
        <v>0</v>
      </c>
      <c r="F134" s="124">
        <f t="shared" si="16"/>
        <v>84</v>
      </c>
    </row>
    <row r="135" spans="1:6" x14ac:dyDescent="0.25">
      <c r="A135" s="251"/>
      <c r="B135" s="176" t="s">
        <v>51</v>
      </c>
      <c r="C135" s="52">
        <v>8</v>
      </c>
      <c r="D135" s="52">
        <v>1</v>
      </c>
      <c r="E135" s="190">
        <v>0</v>
      </c>
      <c r="F135" s="124">
        <f t="shared" si="16"/>
        <v>9</v>
      </c>
    </row>
    <row r="136" spans="1:6" x14ac:dyDescent="0.25">
      <c r="A136" s="251"/>
      <c r="B136" s="176" t="s">
        <v>43</v>
      </c>
      <c r="C136" s="52">
        <v>45</v>
      </c>
      <c r="D136" s="77">
        <v>0</v>
      </c>
      <c r="E136" s="105">
        <v>0</v>
      </c>
      <c r="F136" s="124">
        <f t="shared" si="16"/>
        <v>45</v>
      </c>
    </row>
    <row r="137" spans="1:6" x14ac:dyDescent="0.25">
      <c r="A137" s="251"/>
      <c r="B137" s="176" t="s">
        <v>44</v>
      </c>
      <c r="C137" s="52">
        <v>83</v>
      </c>
      <c r="D137" s="52">
        <v>7</v>
      </c>
      <c r="E137" s="52">
        <v>42</v>
      </c>
      <c r="F137" s="124">
        <f t="shared" si="16"/>
        <v>132</v>
      </c>
    </row>
    <row r="138" spans="1:6" x14ac:dyDescent="0.25">
      <c r="A138" s="251"/>
      <c r="B138" s="176" t="s">
        <v>45</v>
      </c>
      <c r="C138" s="52">
        <v>99</v>
      </c>
      <c r="D138" s="52">
        <v>29</v>
      </c>
      <c r="E138" s="105">
        <v>0</v>
      </c>
      <c r="F138" s="124">
        <f t="shared" si="16"/>
        <v>128</v>
      </c>
    </row>
    <row r="139" spans="1:6" x14ac:dyDescent="0.25">
      <c r="A139" s="251"/>
      <c r="B139" s="176" t="s">
        <v>52</v>
      </c>
      <c r="C139" s="52">
        <v>45</v>
      </c>
      <c r="D139" s="52">
        <v>36</v>
      </c>
      <c r="E139" s="77">
        <v>0</v>
      </c>
      <c r="F139" s="124">
        <f t="shared" si="16"/>
        <v>81</v>
      </c>
    </row>
    <row r="140" spans="1:6" x14ac:dyDescent="0.25">
      <c r="A140" s="251"/>
      <c r="B140" s="176" t="s">
        <v>46</v>
      </c>
      <c r="C140" s="48">
        <v>16</v>
      </c>
      <c r="D140" s="52">
        <v>57</v>
      </c>
      <c r="E140" s="105">
        <v>0</v>
      </c>
      <c r="F140" s="124">
        <f t="shared" si="16"/>
        <v>73</v>
      </c>
    </row>
    <row r="141" spans="1:6" ht="25.5" x14ac:dyDescent="0.25">
      <c r="A141" s="251"/>
      <c r="B141" s="176" t="s">
        <v>47</v>
      </c>
      <c r="C141" s="52">
        <v>3</v>
      </c>
      <c r="D141" s="77">
        <v>0</v>
      </c>
      <c r="E141" s="52">
        <v>1</v>
      </c>
      <c r="F141" s="124">
        <f t="shared" si="16"/>
        <v>4</v>
      </c>
    </row>
    <row r="142" spans="1:6" x14ac:dyDescent="0.25">
      <c r="A142" s="251"/>
      <c r="B142" s="176" t="s">
        <v>48</v>
      </c>
      <c r="C142" s="86">
        <v>0</v>
      </c>
      <c r="D142" s="86">
        <v>0</v>
      </c>
      <c r="E142" s="105">
        <v>0</v>
      </c>
      <c r="F142" s="124">
        <f t="shared" si="16"/>
        <v>0</v>
      </c>
    </row>
    <row r="143" spans="1:6" x14ac:dyDescent="0.25">
      <c r="A143" s="251"/>
      <c r="B143" s="176" t="s">
        <v>49</v>
      </c>
      <c r="C143" s="52">
        <v>3</v>
      </c>
      <c r="D143" s="56">
        <v>0</v>
      </c>
      <c r="E143" s="52">
        <v>10</v>
      </c>
      <c r="F143" s="124">
        <f>SUM(C143:E143)</f>
        <v>13</v>
      </c>
    </row>
    <row r="144" spans="1:6" x14ac:dyDescent="0.25">
      <c r="A144" s="251"/>
      <c r="B144" s="176" t="s">
        <v>53</v>
      </c>
      <c r="C144" s="52">
        <v>51</v>
      </c>
      <c r="D144" s="52">
        <v>84</v>
      </c>
      <c r="E144" s="105">
        <v>0</v>
      </c>
      <c r="F144" s="124">
        <f t="shared" si="16"/>
        <v>135</v>
      </c>
    </row>
    <row r="145" spans="1:6" x14ac:dyDescent="0.25">
      <c r="A145" s="251"/>
      <c r="B145" s="187" t="s">
        <v>50</v>
      </c>
      <c r="C145" s="52">
        <v>117</v>
      </c>
      <c r="D145" s="52">
        <v>46</v>
      </c>
      <c r="E145" s="70">
        <v>0</v>
      </c>
      <c r="F145" s="124">
        <f t="shared" si="16"/>
        <v>163</v>
      </c>
    </row>
    <row r="146" spans="1:6" ht="15.75" thickBot="1" x14ac:dyDescent="0.3">
      <c r="A146" s="251"/>
      <c r="B146" s="188" t="s">
        <v>20</v>
      </c>
      <c r="C146" s="69">
        <v>0</v>
      </c>
      <c r="D146" s="69">
        <v>0</v>
      </c>
      <c r="E146" s="52">
        <v>160</v>
      </c>
      <c r="F146" s="139">
        <f t="shared" si="16"/>
        <v>160</v>
      </c>
    </row>
    <row r="147" spans="1:6" ht="15.75" thickBot="1" x14ac:dyDescent="0.3">
      <c r="A147" s="260" t="s">
        <v>299</v>
      </c>
      <c r="B147" s="261"/>
      <c r="C147" s="93">
        <f>SUM(C129:C146)</f>
        <v>930</v>
      </c>
      <c r="D147" s="93">
        <f>SUM(D129:D146)</f>
        <v>857</v>
      </c>
      <c r="E147" s="93">
        <f>SUM(E129:E146)</f>
        <v>345</v>
      </c>
      <c r="F147" s="121">
        <f>SUM(F129:F146)</f>
        <v>2132</v>
      </c>
    </row>
    <row r="148" spans="1:6" x14ac:dyDescent="0.25">
      <c r="A148" s="322" t="s">
        <v>314</v>
      </c>
      <c r="B148" s="324" t="s">
        <v>301</v>
      </c>
      <c r="C148" s="324" t="s">
        <v>315</v>
      </c>
      <c r="D148" s="324"/>
      <c r="E148" s="324"/>
      <c r="F148" s="326" t="s">
        <v>299</v>
      </c>
    </row>
    <row r="149" spans="1:6" ht="15.75" thickBot="1" x14ac:dyDescent="0.3">
      <c r="A149" s="323"/>
      <c r="B149" s="325"/>
      <c r="C149" s="50" t="s">
        <v>55</v>
      </c>
      <c r="D149" s="50" t="s">
        <v>56</v>
      </c>
      <c r="E149" s="50" t="s">
        <v>57</v>
      </c>
      <c r="F149" s="327"/>
    </row>
    <row r="150" spans="1:6" x14ac:dyDescent="0.25">
      <c r="A150" s="251" t="s">
        <v>235</v>
      </c>
      <c r="B150" s="191" t="s">
        <v>37</v>
      </c>
      <c r="C150" s="23">
        <v>60</v>
      </c>
      <c r="D150" s="23">
        <v>36</v>
      </c>
      <c r="E150" s="23">
        <v>0</v>
      </c>
      <c r="F150" s="124">
        <f t="shared" ref="F150:F163" si="17">SUM(C150:E150)</f>
        <v>96</v>
      </c>
    </row>
    <row r="151" spans="1:6" x14ac:dyDescent="0.25">
      <c r="A151" s="251"/>
      <c r="B151" s="176" t="s">
        <v>38</v>
      </c>
      <c r="C151" s="23">
        <v>15</v>
      </c>
      <c r="D151" s="23">
        <v>24</v>
      </c>
      <c r="E151" s="23">
        <v>91</v>
      </c>
      <c r="F151" s="124">
        <f t="shared" si="17"/>
        <v>130</v>
      </c>
    </row>
    <row r="152" spans="1:6" x14ac:dyDescent="0.25">
      <c r="A152" s="251"/>
      <c r="B152" s="176" t="s">
        <v>39</v>
      </c>
      <c r="C152" s="23">
        <v>20</v>
      </c>
      <c r="D152" s="23">
        <v>61</v>
      </c>
      <c r="E152" s="23">
        <v>2</v>
      </c>
      <c r="F152" s="124">
        <f t="shared" si="17"/>
        <v>83</v>
      </c>
    </row>
    <row r="153" spans="1:6" x14ac:dyDescent="0.25">
      <c r="A153" s="251"/>
      <c r="B153" s="176" t="s">
        <v>40</v>
      </c>
      <c r="C153" s="52">
        <v>0</v>
      </c>
      <c r="D153" s="86">
        <v>0</v>
      </c>
      <c r="E153" s="23">
        <v>34</v>
      </c>
      <c r="F153" s="124">
        <f t="shared" si="17"/>
        <v>34</v>
      </c>
    </row>
    <row r="154" spans="1:6" x14ac:dyDescent="0.25">
      <c r="A154" s="251"/>
      <c r="B154" s="176" t="s">
        <v>41</v>
      </c>
      <c r="C154" s="23">
        <v>66</v>
      </c>
      <c r="D154" s="23">
        <v>20</v>
      </c>
      <c r="E154" s="192">
        <v>0</v>
      </c>
      <c r="F154" s="124">
        <f>SUM(C154:D154)</f>
        <v>86</v>
      </c>
    </row>
    <row r="155" spans="1:6" x14ac:dyDescent="0.25">
      <c r="A155" s="251"/>
      <c r="B155" s="176" t="s">
        <v>42</v>
      </c>
      <c r="C155" s="23">
        <v>27</v>
      </c>
      <c r="D155" s="23">
        <v>3</v>
      </c>
      <c r="E155" s="105">
        <v>0</v>
      </c>
      <c r="F155" s="124">
        <f t="shared" si="17"/>
        <v>30</v>
      </c>
    </row>
    <row r="156" spans="1:6" x14ac:dyDescent="0.25">
      <c r="A156" s="251"/>
      <c r="B156" s="176" t="s">
        <v>51</v>
      </c>
      <c r="C156" s="23">
        <v>18</v>
      </c>
      <c r="D156" s="52">
        <v>0</v>
      </c>
      <c r="E156" s="190">
        <v>0</v>
      </c>
      <c r="F156" s="124">
        <f t="shared" si="17"/>
        <v>18</v>
      </c>
    </row>
    <row r="157" spans="1:6" x14ac:dyDescent="0.25">
      <c r="A157" s="251"/>
      <c r="B157" s="176" t="s">
        <v>43</v>
      </c>
      <c r="C157" s="23">
        <v>47</v>
      </c>
      <c r="D157" s="77">
        <v>0</v>
      </c>
      <c r="E157" s="105">
        <v>0</v>
      </c>
      <c r="F157" s="124">
        <f t="shared" si="17"/>
        <v>47</v>
      </c>
    </row>
    <row r="158" spans="1:6" x14ac:dyDescent="0.25">
      <c r="A158" s="251"/>
      <c r="B158" s="176" t="s">
        <v>44</v>
      </c>
      <c r="C158" s="23">
        <v>43</v>
      </c>
      <c r="D158" s="52">
        <v>0</v>
      </c>
      <c r="E158" s="23">
        <v>78</v>
      </c>
      <c r="F158" s="124">
        <f t="shared" si="17"/>
        <v>121</v>
      </c>
    </row>
    <row r="159" spans="1:6" x14ac:dyDescent="0.25">
      <c r="A159" s="251"/>
      <c r="B159" s="176" t="s">
        <v>45</v>
      </c>
      <c r="C159" s="52">
        <v>0</v>
      </c>
      <c r="D159" s="23">
        <v>35</v>
      </c>
      <c r="E159" s="105">
        <v>0</v>
      </c>
      <c r="F159" s="124">
        <f t="shared" si="17"/>
        <v>35</v>
      </c>
    </row>
    <row r="160" spans="1:6" x14ac:dyDescent="0.25">
      <c r="A160" s="251"/>
      <c r="B160" s="176" t="s">
        <v>52</v>
      </c>
      <c r="C160" s="23">
        <v>1</v>
      </c>
      <c r="D160" s="52">
        <v>0</v>
      </c>
      <c r="E160" s="77">
        <v>0</v>
      </c>
      <c r="F160" s="124">
        <f t="shared" si="17"/>
        <v>1</v>
      </c>
    </row>
    <row r="161" spans="1:6" x14ac:dyDescent="0.25">
      <c r="A161" s="251"/>
      <c r="B161" s="176" t="s">
        <v>46</v>
      </c>
      <c r="C161" s="48">
        <v>0</v>
      </c>
      <c r="D161" s="23">
        <v>10</v>
      </c>
      <c r="E161" s="105">
        <v>0</v>
      </c>
      <c r="F161" s="124">
        <f t="shared" si="17"/>
        <v>10</v>
      </c>
    </row>
    <row r="162" spans="1:6" ht="25.5" x14ac:dyDescent="0.25">
      <c r="A162" s="251"/>
      <c r="B162" s="176" t="s">
        <v>47</v>
      </c>
      <c r="C162" s="52">
        <v>0</v>
      </c>
      <c r="D162" s="77">
        <v>0</v>
      </c>
      <c r="E162" s="52">
        <v>0</v>
      </c>
      <c r="F162" s="124">
        <f t="shared" si="17"/>
        <v>0</v>
      </c>
    </row>
    <row r="163" spans="1:6" x14ac:dyDescent="0.25">
      <c r="A163" s="251"/>
      <c r="B163" s="176" t="s">
        <v>48</v>
      </c>
      <c r="C163" s="86">
        <v>0</v>
      </c>
      <c r="D163" s="86">
        <v>0</v>
      </c>
      <c r="E163" s="105">
        <v>0</v>
      </c>
      <c r="F163" s="124">
        <f t="shared" si="17"/>
        <v>0</v>
      </c>
    </row>
    <row r="164" spans="1:6" x14ac:dyDescent="0.25">
      <c r="A164" s="251"/>
      <c r="B164" s="176" t="s">
        <v>49</v>
      </c>
      <c r="C164" s="52">
        <v>0</v>
      </c>
      <c r="D164" s="23">
        <v>3</v>
      </c>
      <c r="E164" s="52">
        <v>0</v>
      </c>
      <c r="F164" s="124">
        <f>SUM(C164:E164)</f>
        <v>3</v>
      </c>
    </row>
    <row r="165" spans="1:6" x14ac:dyDescent="0.25">
      <c r="A165" s="251"/>
      <c r="B165" s="176" t="s">
        <v>53</v>
      </c>
      <c r="C165" s="23">
        <v>15</v>
      </c>
      <c r="D165" s="23">
        <v>3</v>
      </c>
      <c r="E165" s="105">
        <v>0</v>
      </c>
      <c r="F165" s="124">
        <f t="shared" ref="F165:F167" si="18">SUM(C165:E165)</f>
        <v>18</v>
      </c>
    </row>
    <row r="166" spans="1:6" x14ac:dyDescent="0.25">
      <c r="A166" s="251"/>
      <c r="B166" s="187" t="s">
        <v>50</v>
      </c>
      <c r="C166" s="23">
        <v>43</v>
      </c>
      <c r="D166" s="23">
        <v>51</v>
      </c>
      <c r="E166" s="70">
        <v>0</v>
      </c>
      <c r="F166" s="124">
        <f t="shared" si="18"/>
        <v>94</v>
      </c>
    </row>
    <row r="167" spans="1:6" ht="15.75" thickBot="1" x14ac:dyDescent="0.3">
      <c r="A167" s="251"/>
      <c r="B167" s="188" t="s">
        <v>20</v>
      </c>
      <c r="C167" s="69">
        <v>0</v>
      </c>
      <c r="D167" s="69">
        <v>0</v>
      </c>
      <c r="E167" s="23">
        <v>51</v>
      </c>
      <c r="F167" s="139">
        <f t="shared" si="18"/>
        <v>51</v>
      </c>
    </row>
    <row r="168" spans="1:6" ht="15.75" thickBot="1" x14ac:dyDescent="0.3">
      <c r="A168" s="262" t="s">
        <v>299</v>
      </c>
      <c r="B168" s="263"/>
      <c r="C168" s="103">
        <f>SUM(C150:C167)</f>
        <v>355</v>
      </c>
      <c r="D168" s="103">
        <f>SUM(D150:D167)</f>
        <v>246</v>
      </c>
      <c r="E168" s="103">
        <f>SUM(E150:E167)</f>
        <v>256</v>
      </c>
      <c r="F168" s="131">
        <f>SUM(F150:F167)</f>
        <v>857</v>
      </c>
    </row>
    <row r="169" spans="1:6" x14ac:dyDescent="0.25">
      <c r="A169" s="322" t="s">
        <v>314</v>
      </c>
      <c r="B169" s="324" t="s">
        <v>301</v>
      </c>
      <c r="C169" s="324" t="s">
        <v>315</v>
      </c>
      <c r="D169" s="324"/>
      <c r="E169" s="324"/>
      <c r="F169" s="326" t="s">
        <v>299</v>
      </c>
    </row>
    <row r="170" spans="1:6" ht="15.75" thickBot="1" x14ac:dyDescent="0.3">
      <c r="A170" s="323"/>
      <c r="B170" s="325"/>
      <c r="C170" s="50" t="s">
        <v>55</v>
      </c>
      <c r="D170" s="50" t="s">
        <v>56</v>
      </c>
      <c r="E170" s="50" t="s">
        <v>57</v>
      </c>
      <c r="F170" s="327"/>
    </row>
    <row r="171" spans="1:6" x14ac:dyDescent="0.25">
      <c r="A171" s="251" t="s">
        <v>236</v>
      </c>
      <c r="B171" s="191" t="s">
        <v>37</v>
      </c>
      <c r="C171" s="52">
        <v>1</v>
      </c>
      <c r="D171" s="77">
        <v>0</v>
      </c>
      <c r="E171" s="77">
        <v>0</v>
      </c>
      <c r="F171" s="124">
        <f t="shared" ref="F171:F174" si="19">SUM(C171:E171)</f>
        <v>1</v>
      </c>
    </row>
    <row r="172" spans="1:6" x14ac:dyDescent="0.25">
      <c r="A172" s="251"/>
      <c r="B172" s="176" t="s">
        <v>38</v>
      </c>
      <c r="C172" s="52">
        <v>28</v>
      </c>
      <c r="D172" s="52">
        <v>20</v>
      </c>
      <c r="E172" s="52">
        <v>27</v>
      </c>
      <c r="F172" s="124">
        <f t="shared" si="19"/>
        <v>75</v>
      </c>
    </row>
    <row r="173" spans="1:6" x14ac:dyDescent="0.25">
      <c r="A173" s="251"/>
      <c r="B173" s="176" t="s">
        <v>39</v>
      </c>
      <c r="C173" s="52">
        <v>5</v>
      </c>
      <c r="D173" s="77">
        <v>0</v>
      </c>
      <c r="E173" s="77">
        <v>0</v>
      </c>
      <c r="F173" s="124">
        <f t="shared" si="19"/>
        <v>5</v>
      </c>
    </row>
    <row r="174" spans="1:6" x14ac:dyDescent="0.25">
      <c r="A174" s="251"/>
      <c r="B174" s="176" t="s">
        <v>40</v>
      </c>
      <c r="C174" s="52">
        <v>0</v>
      </c>
      <c r="D174" s="86">
        <v>0</v>
      </c>
      <c r="E174" s="52">
        <v>71</v>
      </c>
      <c r="F174" s="124">
        <f t="shared" si="19"/>
        <v>71</v>
      </c>
    </row>
    <row r="175" spans="1:6" x14ac:dyDescent="0.25">
      <c r="A175" s="251"/>
      <c r="B175" s="176" t="s">
        <v>41</v>
      </c>
      <c r="C175" s="52">
        <v>7</v>
      </c>
      <c r="D175" s="77">
        <v>0</v>
      </c>
      <c r="E175" s="56">
        <v>0</v>
      </c>
      <c r="F175" s="124">
        <f>SUM(C175:D175)</f>
        <v>7</v>
      </c>
    </row>
    <row r="176" spans="1:6" x14ac:dyDescent="0.25">
      <c r="A176" s="251"/>
      <c r="B176" s="176" t="s">
        <v>42</v>
      </c>
      <c r="C176" s="52">
        <v>38</v>
      </c>
      <c r="D176" s="52">
        <v>8</v>
      </c>
      <c r="E176" s="105">
        <v>0</v>
      </c>
      <c r="F176" s="124">
        <f t="shared" ref="F176:F184" si="20">SUM(C176:E176)</f>
        <v>46</v>
      </c>
    </row>
    <row r="177" spans="1:6" x14ac:dyDescent="0.25">
      <c r="A177" s="251"/>
      <c r="B177" s="176" t="s">
        <v>51</v>
      </c>
      <c r="C177" s="52">
        <v>23</v>
      </c>
      <c r="D177" s="52">
        <v>0</v>
      </c>
      <c r="E177" s="52">
        <v>3</v>
      </c>
      <c r="F177" s="124">
        <f t="shared" si="20"/>
        <v>26</v>
      </c>
    </row>
    <row r="178" spans="1:6" x14ac:dyDescent="0.25">
      <c r="A178" s="251"/>
      <c r="B178" s="176" t="s">
        <v>43</v>
      </c>
      <c r="C178" s="77">
        <v>0</v>
      </c>
      <c r="D178" s="77">
        <v>0</v>
      </c>
      <c r="E178" s="105">
        <v>0</v>
      </c>
      <c r="F178" s="124">
        <f t="shared" si="20"/>
        <v>0</v>
      </c>
    </row>
    <row r="179" spans="1:6" x14ac:dyDescent="0.25">
      <c r="A179" s="251"/>
      <c r="B179" s="176" t="s">
        <v>44</v>
      </c>
      <c r="C179" s="52">
        <v>154</v>
      </c>
      <c r="D179" s="52">
        <v>11</v>
      </c>
      <c r="E179" s="52">
        <v>53</v>
      </c>
      <c r="F179" s="124">
        <f t="shared" si="20"/>
        <v>218</v>
      </c>
    </row>
    <row r="180" spans="1:6" x14ac:dyDescent="0.25">
      <c r="A180" s="251"/>
      <c r="B180" s="176" t="s">
        <v>45</v>
      </c>
      <c r="C180" s="52">
        <v>17</v>
      </c>
      <c r="D180" s="52">
        <v>1</v>
      </c>
      <c r="E180" s="105">
        <v>0</v>
      </c>
      <c r="F180" s="124">
        <f t="shared" si="20"/>
        <v>18</v>
      </c>
    </row>
    <row r="181" spans="1:6" x14ac:dyDescent="0.25">
      <c r="A181" s="251"/>
      <c r="B181" s="176" t="s">
        <v>52</v>
      </c>
      <c r="C181" s="52">
        <v>1</v>
      </c>
      <c r="D181" s="52">
        <v>1</v>
      </c>
      <c r="E181" s="77">
        <v>0</v>
      </c>
      <c r="F181" s="124">
        <f t="shared" si="20"/>
        <v>2</v>
      </c>
    </row>
    <row r="182" spans="1:6" x14ac:dyDescent="0.25">
      <c r="A182" s="251"/>
      <c r="B182" s="176" t="s">
        <v>46</v>
      </c>
      <c r="C182" s="48">
        <v>0</v>
      </c>
      <c r="D182" s="52">
        <v>18</v>
      </c>
      <c r="E182" s="105">
        <v>0</v>
      </c>
      <c r="F182" s="124">
        <f t="shared" si="20"/>
        <v>18</v>
      </c>
    </row>
    <row r="183" spans="1:6" ht="25.5" x14ac:dyDescent="0.25">
      <c r="A183" s="251"/>
      <c r="B183" s="176" t="s">
        <v>47</v>
      </c>
      <c r="C183" s="52">
        <v>0</v>
      </c>
      <c r="D183" s="77">
        <v>0</v>
      </c>
      <c r="E183" s="52">
        <v>0</v>
      </c>
      <c r="F183" s="124">
        <f t="shared" si="20"/>
        <v>0</v>
      </c>
    </row>
    <row r="184" spans="1:6" x14ac:dyDescent="0.25">
      <c r="A184" s="251"/>
      <c r="B184" s="176" t="s">
        <v>48</v>
      </c>
      <c r="C184" s="86">
        <v>0</v>
      </c>
      <c r="D184" s="86">
        <v>0</v>
      </c>
      <c r="E184" s="105">
        <v>0</v>
      </c>
      <c r="F184" s="124">
        <f t="shared" si="20"/>
        <v>0</v>
      </c>
    </row>
    <row r="185" spans="1:6" x14ac:dyDescent="0.25">
      <c r="A185" s="251"/>
      <c r="B185" s="176" t="s">
        <v>49</v>
      </c>
      <c r="C185" s="52">
        <v>0</v>
      </c>
      <c r="D185" s="52">
        <v>10</v>
      </c>
      <c r="E185" s="52">
        <v>3</v>
      </c>
      <c r="F185" s="124">
        <f>SUM(C185:E185)</f>
        <v>13</v>
      </c>
    </row>
    <row r="186" spans="1:6" x14ac:dyDescent="0.25">
      <c r="A186" s="251"/>
      <c r="B186" s="176" t="s">
        <v>53</v>
      </c>
      <c r="C186" s="52">
        <v>8</v>
      </c>
      <c r="D186" s="77">
        <v>0</v>
      </c>
      <c r="E186" s="105">
        <v>0</v>
      </c>
      <c r="F186" s="124">
        <f t="shared" ref="F186:F188" si="21">SUM(C186:E186)</f>
        <v>8</v>
      </c>
    </row>
    <row r="187" spans="1:6" x14ac:dyDescent="0.25">
      <c r="A187" s="251"/>
      <c r="B187" s="187" t="s">
        <v>50</v>
      </c>
      <c r="C187" s="52">
        <v>41</v>
      </c>
      <c r="D187" s="52">
        <v>43</v>
      </c>
      <c r="E187" s="70">
        <v>0</v>
      </c>
      <c r="F187" s="124">
        <f t="shared" si="21"/>
        <v>84</v>
      </c>
    </row>
    <row r="188" spans="1:6" ht="15.75" thickBot="1" x14ac:dyDescent="0.3">
      <c r="A188" s="251"/>
      <c r="B188" s="188" t="s">
        <v>20</v>
      </c>
      <c r="C188" s="69">
        <v>0</v>
      </c>
      <c r="D188" s="69">
        <v>0</v>
      </c>
      <c r="E188" s="52">
        <v>66</v>
      </c>
      <c r="F188" s="139">
        <f t="shared" si="21"/>
        <v>66</v>
      </c>
    </row>
    <row r="189" spans="1:6" ht="15.75" thickBot="1" x14ac:dyDescent="0.3">
      <c r="A189" s="262" t="s">
        <v>299</v>
      </c>
      <c r="B189" s="263"/>
      <c r="C189" s="103">
        <f>SUM(C171:C188)</f>
        <v>323</v>
      </c>
      <c r="D189" s="103">
        <f>SUM(D171:D188)</f>
        <v>112</v>
      </c>
      <c r="E189" s="103">
        <f>SUM(E171:E188)</f>
        <v>223</v>
      </c>
      <c r="F189" s="131">
        <f>SUM(F171:F188)</f>
        <v>658</v>
      </c>
    </row>
    <row r="190" spans="1:6" x14ac:dyDescent="0.25">
      <c r="A190" s="322" t="s">
        <v>314</v>
      </c>
      <c r="B190" s="324" t="s">
        <v>301</v>
      </c>
      <c r="C190" s="324" t="s">
        <v>315</v>
      </c>
      <c r="D190" s="324"/>
      <c r="E190" s="324"/>
      <c r="F190" s="326" t="s">
        <v>299</v>
      </c>
    </row>
    <row r="191" spans="1:6" ht="15.75" thickBot="1" x14ac:dyDescent="0.3">
      <c r="A191" s="323"/>
      <c r="B191" s="325"/>
      <c r="C191" s="50" t="s">
        <v>55</v>
      </c>
      <c r="D191" s="50" t="s">
        <v>56</v>
      </c>
      <c r="E191" s="50" t="s">
        <v>57</v>
      </c>
      <c r="F191" s="327"/>
    </row>
    <row r="192" spans="1:6" x14ac:dyDescent="0.25">
      <c r="A192" s="251" t="s">
        <v>237</v>
      </c>
      <c r="B192" s="191" t="s">
        <v>37</v>
      </c>
      <c r="C192" s="23">
        <v>4</v>
      </c>
      <c r="D192" s="23">
        <v>1</v>
      </c>
      <c r="E192" s="77">
        <v>0</v>
      </c>
      <c r="F192" s="124">
        <f t="shared" ref="F192:F195" si="22">SUM(C192:E192)</f>
        <v>5</v>
      </c>
    </row>
    <row r="193" spans="1:6" x14ac:dyDescent="0.25">
      <c r="A193" s="251"/>
      <c r="B193" s="176" t="s">
        <v>38</v>
      </c>
      <c r="C193" s="23">
        <v>18</v>
      </c>
      <c r="D193" s="23">
        <v>41</v>
      </c>
      <c r="E193" s="23">
        <v>33</v>
      </c>
      <c r="F193" s="124">
        <f t="shared" si="22"/>
        <v>92</v>
      </c>
    </row>
    <row r="194" spans="1:6" x14ac:dyDescent="0.25">
      <c r="A194" s="251"/>
      <c r="B194" s="176" t="s">
        <v>39</v>
      </c>
      <c r="C194" s="23">
        <v>6</v>
      </c>
      <c r="D194" s="23">
        <v>22</v>
      </c>
      <c r="E194" s="77">
        <v>0</v>
      </c>
      <c r="F194" s="124">
        <f t="shared" si="22"/>
        <v>28</v>
      </c>
    </row>
    <row r="195" spans="1:6" x14ac:dyDescent="0.25">
      <c r="A195" s="251"/>
      <c r="B195" s="176" t="s">
        <v>40</v>
      </c>
      <c r="C195" s="52">
        <v>0</v>
      </c>
      <c r="D195" s="86">
        <v>0</v>
      </c>
      <c r="E195" s="23">
        <v>15</v>
      </c>
      <c r="F195" s="124">
        <f t="shared" si="22"/>
        <v>15</v>
      </c>
    </row>
    <row r="196" spans="1:6" x14ac:dyDescent="0.25">
      <c r="A196" s="251"/>
      <c r="B196" s="176" t="s">
        <v>41</v>
      </c>
      <c r="C196" s="23">
        <v>144</v>
      </c>
      <c r="D196" s="23">
        <v>8</v>
      </c>
      <c r="E196" s="23">
        <v>1</v>
      </c>
      <c r="F196" s="124">
        <f>SUM(C196:D196)</f>
        <v>152</v>
      </c>
    </row>
    <row r="197" spans="1:6" x14ac:dyDescent="0.25">
      <c r="A197" s="251"/>
      <c r="B197" s="176" t="s">
        <v>42</v>
      </c>
      <c r="C197" s="23">
        <v>13</v>
      </c>
      <c r="D197" s="23">
        <v>1</v>
      </c>
      <c r="E197" s="105">
        <v>0</v>
      </c>
      <c r="F197" s="124">
        <f t="shared" ref="F197:F205" si="23">SUM(C197:E197)</f>
        <v>14</v>
      </c>
    </row>
    <row r="198" spans="1:6" x14ac:dyDescent="0.25">
      <c r="A198" s="251"/>
      <c r="B198" s="176" t="s">
        <v>51</v>
      </c>
      <c r="C198" s="23">
        <v>19</v>
      </c>
      <c r="D198" s="23">
        <v>5</v>
      </c>
      <c r="E198" s="52">
        <v>0</v>
      </c>
      <c r="F198" s="124">
        <f t="shared" si="23"/>
        <v>24</v>
      </c>
    </row>
    <row r="199" spans="1:6" x14ac:dyDescent="0.25">
      <c r="A199" s="251"/>
      <c r="B199" s="176" t="s">
        <v>43</v>
      </c>
      <c r="C199" s="23">
        <v>20</v>
      </c>
      <c r="D199" s="23">
        <v>3</v>
      </c>
      <c r="E199" s="105">
        <v>0</v>
      </c>
      <c r="F199" s="124">
        <f t="shared" si="23"/>
        <v>23</v>
      </c>
    </row>
    <row r="200" spans="1:6" x14ac:dyDescent="0.25">
      <c r="A200" s="251"/>
      <c r="B200" s="176" t="s">
        <v>44</v>
      </c>
      <c r="C200" s="23">
        <v>20</v>
      </c>
      <c r="D200" s="52"/>
      <c r="E200" s="23">
        <v>6</v>
      </c>
      <c r="F200" s="124">
        <f t="shared" si="23"/>
        <v>26</v>
      </c>
    </row>
    <row r="201" spans="1:6" x14ac:dyDescent="0.25">
      <c r="A201" s="251"/>
      <c r="B201" s="176" t="s">
        <v>45</v>
      </c>
      <c r="C201" s="23">
        <v>32</v>
      </c>
      <c r="D201" s="23">
        <v>5</v>
      </c>
      <c r="E201" s="105">
        <v>0</v>
      </c>
      <c r="F201" s="124">
        <f t="shared" si="23"/>
        <v>37</v>
      </c>
    </row>
    <row r="202" spans="1:6" x14ac:dyDescent="0.25">
      <c r="A202" s="251"/>
      <c r="B202" s="176" t="s">
        <v>52</v>
      </c>
      <c r="C202" s="23">
        <v>3</v>
      </c>
      <c r="D202" s="23">
        <v>8</v>
      </c>
      <c r="E202" s="77">
        <v>0</v>
      </c>
      <c r="F202" s="124">
        <f t="shared" si="23"/>
        <v>11</v>
      </c>
    </row>
    <row r="203" spans="1:6" x14ac:dyDescent="0.25">
      <c r="A203" s="251"/>
      <c r="B203" s="176" t="s">
        <v>46</v>
      </c>
      <c r="C203" s="23">
        <v>22</v>
      </c>
      <c r="D203" s="23">
        <v>27</v>
      </c>
      <c r="E203" s="105">
        <v>0</v>
      </c>
      <c r="F203" s="124">
        <f t="shared" si="23"/>
        <v>49</v>
      </c>
    </row>
    <row r="204" spans="1:6" ht="25.5" x14ac:dyDescent="0.25">
      <c r="A204" s="251"/>
      <c r="B204" s="176" t="s">
        <v>47</v>
      </c>
      <c r="C204" s="23">
        <v>6</v>
      </c>
      <c r="D204" s="23">
        <v>1</v>
      </c>
      <c r="E204" s="23">
        <v>1</v>
      </c>
      <c r="F204" s="124">
        <f t="shared" si="23"/>
        <v>8</v>
      </c>
    </row>
    <row r="205" spans="1:6" x14ac:dyDescent="0.25">
      <c r="A205" s="251"/>
      <c r="B205" s="176" t="s">
        <v>48</v>
      </c>
      <c r="C205" s="86">
        <v>0</v>
      </c>
      <c r="D205" s="86">
        <v>0</v>
      </c>
      <c r="E205" s="105">
        <v>0</v>
      </c>
      <c r="F205" s="124">
        <f t="shared" si="23"/>
        <v>0</v>
      </c>
    </row>
    <row r="206" spans="1:6" x14ac:dyDescent="0.25">
      <c r="A206" s="251"/>
      <c r="B206" s="176" t="s">
        <v>49</v>
      </c>
      <c r="C206" s="52">
        <v>0</v>
      </c>
      <c r="D206" s="52">
        <v>0</v>
      </c>
      <c r="E206" s="52">
        <v>0</v>
      </c>
      <c r="F206" s="124">
        <f>SUM(C206:E206)</f>
        <v>0</v>
      </c>
    </row>
    <row r="207" spans="1:6" x14ac:dyDescent="0.25">
      <c r="A207" s="251"/>
      <c r="B207" s="176" t="s">
        <v>53</v>
      </c>
      <c r="C207" s="23">
        <v>2</v>
      </c>
      <c r="D207" s="77">
        <v>0</v>
      </c>
      <c r="E207" s="105">
        <v>0</v>
      </c>
      <c r="F207" s="124">
        <f t="shared" ref="F207:F209" si="24">SUM(C207:E207)</f>
        <v>2</v>
      </c>
    </row>
    <row r="208" spans="1:6" x14ac:dyDescent="0.25">
      <c r="A208" s="251"/>
      <c r="B208" s="187" t="s">
        <v>50</v>
      </c>
      <c r="C208" s="23">
        <v>1</v>
      </c>
      <c r="D208" s="52">
        <v>0</v>
      </c>
      <c r="E208" s="70">
        <v>0</v>
      </c>
      <c r="F208" s="124">
        <f t="shared" si="24"/>
        <v>1</v>
      </c>
    </row>
    <row r="209" spans="1:6" ht="15.75" thickBot="1" x14ac:dyDescent="0.3">
      <c r="A209" s="251"/>
      <c r="B209" s="188" t="s">
        <v>20</v>
      </c>
      <c r="C209" s="69">
        <v>0</v>
      </c>
      <c r="D209" s="69">
        <v>0</v>
      </c>
      <c r="E209" s="23">
        <v>61</v>
      </c>
      <c r="F209" s="139">
        <f t="shared" si="24"/>
        <v>61</v>
      </c>
    </row>
    <row r="210" spans="1:6" ht="15.75" thickBot="1" x14ac:dyDescent="0.3">
      <c r="A210" s="262" t="s">
        <v>299</v>
      </c>
      <c r="B210" s="263"/>
      <c r="C210" s="103">
        <f>SUM(C192:C209)</f>
        <v>310</v>
      </c>
      <c r="D210" s="103">
        <f>SUM(D192:D209)</f>
        <v>122</v>
      </c>
      <c r="E210" s="103">
        <f>SUM(E192:E209)</f>
        <v>117</v>
      </c>
      <c r="F210" s="131">
        <f>SUM(F192:F209)</f>
        <v>548</v>
      </c>
    </row>
    <row r="211" spans="1:6" x14ac:dyDescent="0.25">
      <c r="A211" s="322" t="s">
        <v>314</v>
      </c>
      <c r="B211" s="324" t="s">
        <v>301</v>
      </c>
      <c r="C211" s="324" t="s">
        <v>315</v>
      </c>
      <c r="D211" s="324"/>
      <c r="E211" s="324"/>
      <c r="F211" s="326" t="s">
        <v>299</v>
      </c>
    </row>
    <row r="212" spans="1:6" ht="15.75" thickBot="1" x14ac:dyDescent="0.3">
      <c r="A212" s="323"/>
      <c r="B212" s="325"/>
      <c r="C212" s="50" t="s">
        <v>55</v>
      </c>
      <c r="D212" s="50" t="s">
        <v>56</v>
      </c>
      <c r="E212" s="50" t="s">
        <v>57</v>
      </c>
      <c r="F212" s="327"/>
    </row>
    <row r="213" spans="1:6" x14ac:dyDescent="0.25">
      <c r="A213" s="251" t="s">
        <v>238</v>
      </c>
      <c r="B213" s="191" t="s">
        <v>37</v>
      </c>
      <c r="C213" s="52">
        <v>17</v>
      </c>
      <c r="D213" s="77">
        <v>0</v>
      </c>
      <c r="E213" s="52">
        <v>2</v>
      </c>
      <c r="F213" s="124">
        <f t="shared" ref="F213:F216" si="25">SUM(C213:E213)</f>
        <v>19</v>
      </c>
    </row>
    <row r="214" spans="1:6" x14ac:dyDescent="0.25">
      <c r="A214" s="251"/>
      <c r="B214" s="176" t="s">
        <v>38</v>
      </c>
      <c r="C214" s="52">
        <v>28</v>
      </c>
      <c r="D214" s="52">
        <v>32</v>
      </c>
      <c r="E214" s="52">
        <v>62</v>
      </c>
      <c r="F214" s="124">
        <f t="shared" si="25"/>
        <v>122</v>
      </c>
    </row>
    <row r="215" spans="1:6" x14ac:dyDescent="0.25">
      <c r="A215" s="251"/>
      <c r="B215" s="176" t="s">
        <v>39</v>
      </c>
      <c r="C215" s="52">
        <v>94</v>
      </c>
      <c r="D215" s="52">
        <v>177</v>
      </c>
      <c r="E215" s="77">
        <v>0</v>
      </c>
      <c r="F215" s="124">
        <f t="shared" si="25"/>
        <v>271</v>
      </c>
    </row>
    <row r="216" spans="1:6" x14ac:dyDescent="0.25">
      <c r="A216" s="251"/>
      <c r="B216" s="176" t="s">
        <v>40</v>
      </c>
      <c r="C216" s="52">
        <v>0</v>
      </c>
      <c r="D216" s="86">
        <v>0</v>
      </c>
      <c r="E216" s="52">
        <v>17</v>
      </c>
      <c r="F216" s="124">
        <f t="shared" si="25"/>
        <v>17</v>
      </c>
    </row>
    <row r="217" spans="1:6" x14ac:dyDescent="0.25">
      <c r="A217" s="251"/>
      <c r="B217" s="176" t="s">
        <v>41</v>
      </c>
      <c r="C217" s="52">
        <v>151</v>
      </c>
      <c r="D217" s="52">
        <v>62</v>
      </c>
      <c r="E217" s="77">
        <v>0</v>
      </c>
      <c r="F217" s="124">
        <f>SUM(C217:D217)</f>
        <v>213</v>
      </c>
    </row>
    <row r="218" spans="1:6" x14ac:dyDescent="0.25">
      <c r="A218" s="251"/>
      <c r="B218" s="176" t="s">
        <v>42</v>
      </c>
      <c r="C218" s="52">
        <v>66</v>
      </c>
      <c r="D218" s="52">
        <v>40</v>
      </c>
      <c r="E218" s="105">
        <v>0</v>
      </c>
      <c r="F218" s="124">
        <f t="shared" ref="F218:F226" si="26">SUM(C218:E218)</f>
        <v>106</v>
      </c>
    </row>
    <row r="219" spans="1:6" x14ac:dyDescent="0.25">
      <c r="A219" s="251"/>
      <c r="B219" s="176" t="s">
        <v>51</v>
      </c>
      <c r="C219" s="52">
        <v>8</v>
      </c>
      <c r="D219" s="52">
        <v>18</v>
      </c>
      <c r="E219" s="52">
        <v>0</v>
      </c>
      <c r="F219" s="124">
        <f t="shared" si="26"/>
        <v>26</v>
      </c>
    </row>
    <row r="220" spans="1:6" x14ac:dyDescent="0.25">
      <c r="A220" s="251"/>
      <c r="B220" s="176" t="s">
        <v>43</v>
      </c>
      <c r="C220" s="52">
        <v>36</v>
      </c>
      <c r="D220" s="52">
        <v>5</v>
      </c>
      <c r="E220" s="105">
        <v>0</v>
      </c>
      <c r="F220" s="124">
        <f t="shared" si="26"/>
        <v>41</v>
      </c>
    </row>
    <row r="221" spans="1:6" x14ac:dyDescent="0.25">
      <c r="A221" s="251"/>
      <c r="B221" s="176" t="s">
        <v>44</v>
      </c>
      <c r="C221" s="52">
        <v>170</v>
      </c>
      <c r="D221" s="52">
        <v>34</v>
      </c>
      <c r="E221" s="52">
        <v>63</v>
      </c>
      <c r="F221" s="124">
        <f t="shared" si="26"/>
        <v>267</v>
      </c>
    </row>
    <row r="222" spans="1:6" x14ac:dyDescent="0.25">
      <c r="A222" s="251"/>
      <c r="B222" s="176" t="s">
        <v>45</v>
      </c>
      <c r="C222" s="52">
        <v>8</v>
      </c>
      <c r="D222" s="52">
        <v>110</v>
      </c>
      <c r="E222" s="105">
        <v>0</v>
      </c>
      <c r="F222" s="124">
        <f t="shared" si="26"/>
        <v>118</v>
      </c>
    </row>
    <row r="223" spans="1:6" x14ac:dyDescent="0.25">
      <c r="A223" s="251"/>
      <c r="B223" s="176" t="s">
        <v>52</v>
      </c>
      <c r="C223" s="52">
        <v>14</v>
      </c>
      <c r="D223" s="52">
        <v>77</v>
      </c>
      <c r="E223" s="52">
        <v>5</v>
      </c>
      <c r="F223" s="124">
        <f t="shared" si="26"/>
        <v>96</v>
      </c>
    </row>
    <row r="224" spans="1:6" x14ac:dyDescent="0.25">
      <c r="A224" s="251"/>
      <c r="B224" s="176" t="s">
        <v>46</v>
      </c>
      <c r="C224" s="52">
        <v>23</v>
      </c>
      <c r="D224" s="52">
        <v>118</v>
      </c>
      <c r="E224" s="105">
        <v>0</v>
      </c>
      <c r="F224" s="124">
        <f t="shared" si="26"/>
        <v>141</v>
      </c>
    </row>
    <row r="225" spans="1:6" ht="25.5" x14ac:dyDescent="0.25">
      <c r="A225" s="251"/>
      <c r="B225" s="176" t="s">
        <v>47</v>
      </c>
      <c r="C225" s="52">
        <v>29</v>
      </c>
      <c r="D225" s="52">
        <v>4</v>
      </c>
      <c r="E225" s="52">
        <v>1</v>
      </c>
      <c r="F225" s="124">
        <f t="shared" si="26"/>
        <v>34</v>
      </c>
    </row>
    <row r="226" spans="1:6" x14ac:dyDescent="0.25">
      <c r="A226" s="251"/>
      <c r="B226" s="176" t="s">
        <v>48</v>
      </c>
      <c r="C226" s="86">
        <v>0</v>
      </c>
      <c r="D226" s="86">
        <v>0</v>
      </c>
      <c r="E226" s="105">
        <v>0</v>
      </c>
      <c r="F226" s="124">
        <f t="shared" si="26"/>
        <v>0</v>
      </c>
    </row>
    <row r="227" spans="1:6" x14ac:dyDescent="0.25">
      <c r="A227" s="251"/>
      <c r="B227" s="176" t="s">
        <v>49</v>
      </c>
      <c r="C227" s="52">
        <v>2</v>
      </c>
      <c r="D227" s="52">
        <v>0</v>
      </c>
      <c r="E227" s="52">
        <v>19</v>
      </c>
      <c r="F227" s="124">
        <f>SUM(C227:E227)</f>
        <v>21</v>
      </c>
    </row>
    <row r="228" spans="1:6" x14ac:dyDescent="0.25">
      <c r="A228" s="251"/>
      <c r="B228" s="176" t="s">
        <v>53</v>
      </c>
      <c r="C228" s="52">
        <v>56</v>
      </c>
      <c r="D228" s="77">
        <v>0</v>
      </c>
      <c r="E228" s="105">
        <v>0</v>
      </c>
      <c r="F228" s="124">
        <f t="shared" ref="F228:F230" si="27">SUM(C228:E228)</f>
        <v>56</v>
      </c>
    </row>
    <row r="229" spans="1:6" x14ac:dyDescent="0.25">
      <c r="A229" s="251"/>
      <c r="B229" s="187" t="s">
        <v>50</v>
      </c>
      <c r="C229" s="52">
        <v>149</v>
      </c>
      <c r="D229" s="52">
        <v>156</v>
      </c>
      <c r="E229" s="70">
        <v>0</v>
      </c>
      <c r="F229" s="124">
        <f t="shared" si="27"/>
        <v>305</v>
      </c>
    </row>
    <row r="230" spans="1:6" ht="15.75" thickBot="1" x14ac:dyDescent="0.3">
      <c r="A230" s="251"/>
      <c r="B230" s="188" t="s">
        <v>20</v>
      </c>
      <c r="C230" s="69">
        <v>0</v>
      </c>
      <c r="D230" s="69">
        <v>0</v>
      </c>
      <c r="E230" s="52">
        <v>149</v>
      </c>
      <c r="F230" s="139">
        <f t="shared" si="27"/>
        <v>149</v>
      </c>
    </row>
    <row r="231" spans="1:6" ht="15.75" thickBot="1" x14ac:dyDescent="0.3">
      <c r="A231" s="262" t="s">
        <v>299</v>
      </c>
      <c r="B231" s="263"/>
      <c r="C231" s="103">
        <f>SUM(C213:C230)</f>
        <v>851</v>
      </c>
      <c r="D231" s="103">
        <f>SUM(D213:D230)</f>
        <v>833</v>
      </c>
      <c r="E231" s="103">
        <f>SUM(E213:E230)</f>
        <v>318</v>
      </c>
      <c r="F231" s="131">
        <f>SUM(F213:F230)</f>
        <v>2002</v>
      </c>
    </row>
    <row r="232" spans="1:6" x14ac:dyDescent="0.25">
      <c r="A232" s="322" t="s">
        <v>314</v>
      </c>
      <c r="B232" s="324" t="s">
        <v>301</v>
      </c>
      <c r="C232" s="324" t="s">
        <v>315</v>
      </c>
      <c r="D232" s="324"/>
      <c r="E232" s="324"/>
      <c r="F232" s="326" t="s">
        <v>299</v>
      </c>
    </row>
    <row r="233" spans="1:6" ht="15.75" thickBot="1" x14ac:dyDescent="0.3">
      <c r="A233" s="323"/>
      <c r="B233" s="325"/>
      <c r="C233" s="50" t="s">
        <v>55</v>
      </c>
      <c r="D233" s="50" t="s">
        <v>56</v>
      </c>
      <c r="E233" s="50" t="s">
        <v>57</v>
      </c>
      <c r="F233" s="327"/>
    </row>
    <row r="234" spans="1:6" x14ac:dyDescent="0.25">
      <c r="A234" s="251" t="s">
        <v>239</v>
      </c>
      <c r="B234" s="191" t="s">
        <v>37</v>
      </c>
      <c r="C234" s="77">
        <v>162</v>
      </c>
      <c r="D234" s="77">
        <v>107</v>
      </c>
      <c r="E234" s="52">
        <v>0</v>
      </c>
      <c r="F234" s="124">
        <f t="shared" ref="F234:F237" si="28">SUM(C234:E234)</f>
        <v>269</v>
      </c>
    </row>
    <row r="235" spans="1:6" x14ac:dyDescent="0.25">
      <c r="A235" s="251"/>
      <c r="B235" s="176" t="s">
        <v>38</v>
      </c>
      <c r="C235" s="77">
        <v>46</v>
      </c>
      <c r="D235" s="77">
        <v>18</v>
      </c>
      <c r="E235" s="77">
        <v>67</v>
      </c>
      <c r="F235" s="124">
        <f t="shared" si="28"/>
        <v>131</v>
      </c>
    </row>
    <row r="236" spans="1:6" x14ac:dyDescent="0.25">
      <c r="A236" s="251"/>
      <c r="B236" s="176" t="s">
        <v>39</v>
      </c>
      <c r="C236" s="77">
        <v>84</v>
      </c>
      <c r="D236" s="77">
        <v>85</v>
      </c>
      <c r="E236" s="77">
        <v>0</v>
      </c>
      <c r="F236" s="124">
        <f t="shared" si="28"/>
        <v>169</v>
      </c>
    </row>
    <row r="237" spans="1:6" x14ac:dyDescent="0.25">
      <c r="A237" s="251"/>
      <c r="B237" s="176" t="s">
        <v>40</v>
      </c>
      <c r="C237" s="52">
        <v>0</v>
      </c>
      <c r="D237" s="86">
        <v>0</v>
      </c>
      <c r="E237" s="52">
        <v>21</v>
      </c>
      <c r="F237" s="124">
        <f t="shared" si="28"/>
        <v>21</v>
      </c>
    </row>
    <row r="238" spans="1:6" x14ac:dyDescent="0.25">
      <c r="A238" s="251"/>
      <c r="B238" s="176" t="s">
        <v>41</v>
      </c>
      <c r="C238" s="52">
        <v>213</v>
      </c>
      <c r="D238" s="52">
        <v>24</v>
      </c>
      <c r="E238" s="77">
        <v>0</v>
      </c>
      <c r="F238" s="124">
        <f>SUM(C238:D238)</f>
        <v>237</v>
      </c>
    </row>
    <row r="239" spans="1:6" x14ac:dyDescent="0.25">
      <c r="A239" s="251"/>
      <c r="B239" s="176" t="s">
        <v>42</v>
      </c>
      <c r="C239" s="52">
        <v>80</v>
      </c>
      <c r="D239" s="52">
        <v>60</v>
      </c>
      <c r="E239" s="105">
        <v>0</v>
      </c>
      <c r="F239" s="124">
        <f t="shared" ref="F239:F247" si="29">SUM(C239:E239)</f>
        <v>140</v>
      </c>
    </row>
    <row r="240" spans="1:6" x14ac:dyDescent="0.25">
      <c r="A240" s="251"/>
      <c r="B240" s="176" t="s">
        <v>51</v>
      </c>
      <c r="C240" s="52">
        <v>1</v>
      </c>
      <c r="D240" s="52">
        <v>0</v>
      </c>
      <c r="E240" s="52">
        <v>0</v>
      </c>
      <c r="F240" s="124">
        <f t="shared" si="29"/>
        <v>1</v>
      </c>
    </row>
    <row r="241" spans="1:6" x14ac:dyDescent="0.25">
      <c r="A241" s="251"/>
      <c r="B241" s="176" t="s">
        <v>43</v>
      </c>
      <c r="C241" s="52">
        <v>12</v>
      </c>
      <c r="D241" s="52">
        <v>0</v>
      </c>
      <c r="E241" s="105">
        <v>0</v>
      </c>
      <c r="F241" s="124">
        <f t="shared" si="29"/>
        <v>12</v>
      </c>
    </row>
    <row r="242" spans="1:6" x14ac:dyDescent="0.25">
      <c r="A242" s="251"/>
      <c r="B242" s="176" t="s">
        <v>44</v>
      </c>
      <c r="C242" s="52">
        <v>12</v>
      </c>
      <c r="D242" s="52">
        <v>25</v>
      </c>
      <c r="E242" s="52">
        <v>20</v>
      </c>
      <c r="F242" s="124">
        <f t="shared" si="29"/>
        <v>57</v>
      </c>
    </row>
    <row r="243" spans="1:6" x14ac:dyDescent="0.25">
      <c r="A243" s="251"/>
      <c r="B243" s="176" t="s">
        <v>45</v>
      </c>
      <c r="C243" s="52">
        <v>83</v>
      </c>
      <c r="D243" s="52">
        <v>85</v>
      </c>
      <c r="E243" s="105">
        <v>0</v>
      </c>
      <c r="F243" s="124">
        <f t="shared" si="29"/>
        <v>168</v>
      </c>
    </row>
    <row r="244" spans="1:6" x14ac:dyDescent="0.25">
      <c r="A244" s="251"/>
      <c r="B244" s="176" t="s">
        <v>52</v>
      </c>
      <c r="C244" s="52">
        <v>5</v>
      </c>
      <c r="D244" s="52">
        <v>21</v>
      </c>
      <c r="E244" s="52">
        <v>0</v>
      </c>
      <c r="F244" s="124">
        <f t="shared" si="29"/>
        <v>26</v>
      </c>
    </row>
    <row r="245" spans="1:6" x14ac:dyDescent="0.25">
      <c r="A245" s="251"/>
      <c r="B245" s="176" t="s">
        <v>46</v>
      </c>
      <c r="C245" s="52">
        <v>38</v>
      </c>
      <c r="D245" s="52">
        <v>48</v>
      </c>
      <c r="E245" s="105">
        <v>0</v>
      </c>
      <c r="F245" s="124">
        <f t="shared" si="29"/>
        <v>86</v>
      </c>
    </row>
    <row r="246" spans="1:6" ht="25.5" x14ac:dyDescent="0.25">
      <c r="A246" s="251"/>
      <c r="B246" s="176" t="s">
        <v>47</v>
      </c>
      <c r="C246" s="52">
        <v>15</v>
      </c>
      <c r="D246" s="52">
        <v>20</v>
      </c>
      <c r="E246" s="52">
        <v>2</v>
      </c>
      <c r="F246" s="124">
        <f t="shared" si="29"/>
        <v>37</v>
      </c>
    </row>
    <row r="247" spans="1:6" x14ac:dyDescent="0.25">
      <c r="A247" s="251"/>
      <c r="B247" s="176" t="s">
        <v>48</v>
      </c>
      <c r="C247" s="86">
        <v>0</v>
      </c>
      <c r="D247" s="86">
        <v>0</v>
      </c>
      <c r="E247" s="105">
        <v>0</v>
      </c>
      <c r="F247" s="124">
        <f t="shared" si="29"/>
        <v>0</v>
      </c>
    </row>
    <row r="248" spans="1:6" x14ac:dyDescent="0.25">
      <c r="A248" s="251"/>
      <c r="B248" s="176" t="s">
        <v>49</v>
      </c>
      <c r="C248" s="52">
        <v>49</v>
      </c>
      <c r="D248" s="52">
        <v>12</v>
      </c>
      <c r="E248" s="52">
        <v>30</v>
      </c>
      <c r="F248" s="124">
        <f>SUM(C248:E248)</f>
        <v>91</v>
      </c>
    </row>
    <row r="249" spans="1:6" x14ac:dyDescent="0.25">
      <c r="A249" s="251"/>
      <c r="B249" s="176" t="s">
        <v>53</v>
      </c>
      <c r="C249" s="52">
        <v>32</v>
      </c>
      <c r="D249" s="52">
        <v>60</v>
      </c>
      <c r="E249" s="105">
        <v>0</v>
      </c>
      <c r="F249" s="124">
        <f t="shared" ref="F249:F251" si="30">SUM(C249:E249)</f>
        <v>92</v>
      </c>
    </row>
    <row r="250" spans="1:6" x14ac:dyDescent="0.25">
      <c r="A250" s="251"/>
      <c r="B250" s="187" t="s">
        <v>50</v>
      </c>
      <c r="C250" s="52">
        <v>124</v>
      </c>
      <c r="D250" s="52">
        <v>133</v>
      </c>
      <c r="E250" s="70">
        <v>0</v>
      </c>
      <c r="F250" s="124">
        <f t="shared" si="30"/>
        <v>257</v>
      </c>
    </row>
    <row r="251" spans="1:6" ht="15.75" thickBot="1" x14ac:dyDescent="0.3">
      <c r="A251" s="251"/>
      <c r="B251" s="188" t="s">
        <v>20</v>
      </c>
      <c r="C251" s="69">
        <v>0</v>
      </c>
      <c r="D251" s="69">
        <v>0</v>
      </c>
      <c r="E251" s="52">
        <v>150</v>
      </c>
      <c r="F251" s="139">
        <f t="shared" si="30"/>
        <v>150</v>
      </c>
    </row>
    <row r="252" spans="1:6" ht="15.75" thickBot="1" x14ac:dyDescent="0.3">
      <c r="A252" s="262" t="s">
        <v>299</v>
      </c>
      <c r="B252" s="263"/>
      <c r="C252" s="103">
        <f>SUM(C234:C251)</f>
        <v>956</v>
      </c>
      <c r="D252" s="103">
        <f>SUM(D234:D251)</f>
        <v>698</v>
      </c>
      <c r="E252" s="103">
        <f>SUM(E234:E251)</f>
        <v>290</v>
      </c>
      <c r="F252" s="131">
        <f>SUM(F234:F251)</f>
        <v>1944</v>
      </c>
    </row>
    <row r="253" spans="1:6" x14ac:dyDescent="0.25">
      <c r="A253" s="322" t="s">
        <v>314</v>
      </c>
      <c r="B253" s="324" t="s">
        <v>301</v>
      </c>
      <c r="C253" s="324" t="s">
        <v>315</v>
      </c>
      <c r="D253" s="324"/>
      <c r="E253" s="324"/>
      <c r="F253" s="326" t="s">
        <v>299</v>
      </c>
    </row>
    <row r="254" spans="1:6" ht="15.75" thickBot="1" x14ac:dyDescent="0.3">
      <c r="A254" s="323"/>
      <c r="B254" s="325"/>
      <c r="C254" s="50" t="s">
        <v>55</v>
      </c>
      <c r="D254" s="50" t="s">
        <v>56</v>
      </c>
      <c r="E254" s="50" t="s">
        <v>57</v>
      </c>
      <c r="F254" s="327"/>
    </row>
    <row r="255" spans="1:6" x14ac:dyDescent="0.25">
      <c r="A255" s="251" t="s">
        <v>240</v>
      </c>
      <c r="B255" s="191" t="s">
        <v>37</v>
      </c>
      <c r="C255" s="52">
        <v>149</v>
      </c>
      <c r="D255" s="52">
        <v>46</v>
      </c>
      <c r="E255" s="52">
        <v>1</v>
      </c>
      <c r="F255" s="124">
        <f t="shared" ref="F255:F258" si="31">SUM(C255:E255)</f>
        <v>196</v>
      </c>
    </row>
    <row r="256" spans="1:6" x14ac:dyDescent="0.25">
      <c r="A256" s="251"/>
      <c r="B256" s="176" t="s">
        <v>38</v>
      </c>
      <c r="C256" s="52">
        <v>34</v>
      </c>
      <c r="D256" s="52">
        <v>22</v>
      </c>
      <c r="E256" s="52">
        <v>25</v>
      </c>
      <c r="F256" s="124">
        <f t="shared" si="31"/>
        <v>81</v>
      </c>
    </row>
    <row r="257" spans="1:6" x14ac:dyDescent="0.25">
      <c r="A257" s="251"/>
      <c r="B257" s="176" t="s">
        <v>39</v>
      </c>
      <c r="C257" s="52">
        <v>13</v>
      </c>
      <c r="D257" s="52">
        <v>4</v>
      </c>
      <c r="E257" s="77">
        <v>0</v>
      </c>
      <c r="F257" s="124">
        <f t="shared" si="31"/>
        <v>17</v>
      </c>
    </row>
    <row r="258" spans="1:6" x14ac:dyDescent="0.25">
      <c r="A258" s="251"/>
      <c r="B258" s="176" t="s">
        <v>40</v>
      </c>
      <c r="C258" s="52">
        <v>0</v>
      </c>
      <c r="D258" s="86">
        <v>0</v>
      </c>
      <c r="E258" s="52">
        <v>11</v>
      </c>
      <c r="F258" s="124">
        <f t="shared" si="31"/>
        <v>11</v>
      </c>
    </row>
    <row r="259" spans="1:6" x14ac:dyDescent="0.25">
      <c r="A259" s="251"/>
      <c r="B259" s="176" t="s">
        <v>41</v>
      </c>
      <c r="C259" s="52">
        <v>106</v>
      </c>
      <c r="D259" s="52">
        <v>103</v>
      </c>
      <c r="E259" s="77">
        <v>0</v>
      </c>
      <c r="F259" s="124">
        <f>SUM(C259:D259)</f>
        <v>209</v>
      </c>
    </row>
    <row r="260" spans="1:6" x14ac:dyDescent="0.25">
      <c r="A260" s="251"/>
      <c r="B260" s="176" t="s">
        <v>42</v>
      </c>
      <c r="C260" s="52">
        <v>43</v>
      </c>
      <c r="D260" s="52">
        <v>75</v>
      </c>
      <c r="E260" s="105">
        <v>0</v>
      </c>
      <c r="F260" s="124">
        <f t="shared" ref="F260:F268" si="32">SUM(C260:E260)</f>
        <v>118</v>
      </c>
    </row>
    <row r="261" spans="1:6" x14ac:dyDescent="0.25">
      <c r="A261" s="251"/>
      <c r="B261" s="176" t="s">
        <v>51</v>
      </c>
      <c r="C261" s="52">
        <v>14</v>
      </c>
      <c r="D261" s="52">
        <v>19</v>
      </c>
      <c r="E261" s="52">
        <v>2</v>
      </c>
      <c r="F261" s="124">
        <f t="shared" si="32"/>
        <v>35</v>
      </c>
    </row>
    <row r="262" spans="1:6" x14ac:dyDescent="0.25">
      <c r="A262" s="251"/>
      <c r="B262" s="176" t="s">
        <v>43</v>
      </c>
      <c r="C262" s="52">
        <v>6</v>
      </c>
      <c r="D262" s="52">
        <v>0</v>
      </c>
      <c r="E262" s="105">
        <v>0</v>
      </c>
      <c r="F262" s="124">
        <f t="shared" si="32"/>
        <v>6</v>
      </c>
    </row>
    <row r="263" spans="1:6" x14ac:dyDescent="0.25">
      <c r="A263" s="251"/>
      <c r="B263" s="176" t="s">
        <v>44</v>
      </c>
      <c r="C263" s="52">
        <v>41</v>
      </c>
      <c r="D263" s="52">
        <v>9</v>
      </c>
      <c r="E263" s="52">
        <v>7</v>
      </c>
      <c r="F263" s="124">
        <f t="shared" si="32"/>
        <v>57</v>
      </c>
    </row>
    <row r="264" spans="1:6" x14ac:dyDescent="0.25">
      <c r="A264" s="251"/>
      <c r="B264" s="176" t="s">
        <v>45</v>
      </c>
      <c r="C264" s="52">
        <v>63</v>
      </c>
      <c r="D264" s="52">
        <v>0</v>
      </c>
      <c r="E264" s="105">
        <v>0</v>
      </c>
      <c r="F264" s="124">
        <f t="shared" si="32"/>
        <v>63</v>
      </c>
    </row>
    <row r="265" spans="1:6" x14ac:dyDescent="0.25">
      <c r="A265" s="251"/>
      <c r="B265" s="176" t="s">
        <v>52</v>
      </c>
      <c r="C265" s="52">
        <v>12</v>
      </c>
      <c r="D265" s="52">
        <v>10</v>
      </c>
      <c r="E265" s="52">
        <v>0</v>
      </c>
      <c r="F265" s="124">
        <f t="shared" si="32"/>
        <v>22</v>
      </c>
    </row>
    <row r="266" spans="1:6" x14ac:dyDescent="0.25">
      <c r="A266" s="251"/>
      <c r="B266" s="176" t="s">
        <v>46</v>
      </c>
      <c r="C266" s="52">
        <v>54</v>
      </c>
      <c r="D266" s="52">
        <v>84</v>
      </c>
      <c r="E266" s="105">
        <v>0</v>
      </c>
      <c r="F266" s="124">
        <f t="shared" si="32"/>
        <v>138</v>
      </c>
    </row>
    <row r="267" spans="1:6" ht="25.5" x14ac:dyDescent="0.25">
      <c r="A267" s="251"/>
      <c r="B267" s="176" t="s">
        <v>47</v>
      </c>
      <c r="C267" s="52">
        <v>34</v>
      </c>
      <c r="D267" s="52">
        <v>3</v>
      </c>
      <c r="E267" s="52">
        <v>2</v>
      </c>
      <c r="F267" s="124">
        <f t="shared" si="32"/>
        <v>39</v>
      </c>
    </row>
    <row r="268" spans="1:6" x14ac:dyDescent="0.25">
      <c r="A268" s="251"/>
      <c r="B268" s="176" t="s">
        <v>48</v>
      </c>
      <c r="C268" s="86">
        <v>0</v>
      </c>
      <c r="D268" s="86">
        <v>0</v>
      </c>
      <c r="E268" s="105">
        <v>0</v>
      </c>
      <c r="F268" s="124">
        <f t="shared" si="32"/>
        <v>0</v>
      </c>
    </row>
    <row r="269" spans="1:6" x14ac:dyDescent="0.25">
      <c r="A269" s="251"/>
      <c r="B269" s="176" t="s">
        <v>49</v>
      </c>
      <c r="C269" s="52">
        <v>9</v>
      </c>
      <c r="D269" s="52">
        <v>21</v>
      </c>
      <c r="E269" s="52">
        <v>18</v>
      </c>
      <c r="F269" s="124">
        <f>SUM(C269:E269)</f>
        <v>48</v>
      </c>
    </row>
    <row r="270" spans="1:6" x14ac:dyDescent="0.25">
      <c r="A270" s="251"/>
      <c r="B270" s="176" t="s">
        <v>53</v>
      </c>
      <c r="C270" s="52">
        <v>51</v>
      </c>
      <c r="D270" s="52">
        <v>17</v>
      </c>
      <c r="E270" s="105">
        <v>0</v>
      </c>
      <c r="F270" s="124">
        <f t="shared" ref="F270:F272" si="33">SUM(C270:E270)</f>
        <v>68</v>
      </c>
    </row>
    <row r="271" spans="1:6" x14ac:dyDescent="0.25">
      <c r="A271" s="251"/>
      <c r="B271" s="187" t="s">
        <v>50</v>
      </c>
      <c r="C271" s="52">
        <v>104</v>
      </c>
      <c r="D271" s="52">
        <v>35</v>
      </c>
      <c r="E271" s="70">
        <v>0</v>
      </c>
      <c r="F271" s="124">
        <f t="shared" si="33"/>
        <v>139</v>
      </c>
    </row>
    <row r="272" spans="1:6" ht="15.75" thickBot="1" x14ac:dyDescent="0.3">
      <c r="A272" s="251"/>
      <c r="B272" s="188" t="s">
        <v>20</v>
      </c>
      <c r="C272" s="69">
        <v>0</v>
      </c>
      <c r="D272" s="69">
        <v>0</v>
      </c>
      <c r="E272" s="52">
        <v>168</v>
      </c>
      <c r="F272" s="139">
        <f t="shared" si="33"/>
        <v>168</v>
      </c>
    </row>
    <row r="273" spans="1:6" ht="15.75" thickBot="1" x14ac:dyDescent="0.3">
      <c r="A273" s="262" t="s">
        <v>299</v>
      </c>
      <c r="B273" s="263"/>
      <c r="C273" s="103">
        <f>SUM(C255:C272)</f>
        <v>733</v>
      </c>
      <c r="D273" s="103">
        <f>SUM(D255:D272)</f>
        <v>448</v>
      </c>
      <c r="E273" s="103">
        <f>SUM(E255:E272)</f>
        <v>234</v>
      </c>
      <c r="F273" s="131">
        <f>SUM(F255:F272)</f>
        <v>1415</v>
      </c>
    </row>
    <row r="274" spans="1:6" x14ac:dyDescent="0.25">
      <c r="A274" s="322" t="s">
        <v>314</v>
      </c>
      <c r="B274" s="324" t="s">
        <v>301</v>
      </c>
      <c r="C274" s="324" t="s">
        <v>315</v>
      </c>
      <c r="D274" s="324"/>
      <c r="E274" s="324"/>
      <c r="F274" s="326" t="s">
        <v>299</v>
      </c>
    </row>
    <row r="275" spans="1:6" ht="15.75" thickBot="1" x14ac:dyDescent="0.3">
      <c r="A275" s="323"/>
      <c r="B275" s="325"/>
      <c r="C275" s="50" t="s">
        <v>55</v>
      </c>
      <c r="D275" s="50" t="s">
        <v>56</v>
      </c>
      <c r="E275" s="50" t="s">
        <v>57</v>
      </c>
      <c r="F275" s="327"/>
    </row>
    <row r="276" spans="1:6" x14ac:dyDescent="0.25">
      <c r="A276" s="251" t="s">
        <v>241</v>
      </c>
      <c r="B276" s="191" t="s">
        <v>37</v>
      </c>
      <c r="C276" s="52">
        <v>82</v>
      </c>
      <c r="D276" s="52">
        <v>66</v>
      </c>
      <c r="E276" s="52">
        <v>0</v>
      </c>
      <c r="F276" s="124">
        <f t="shared" ref="F276:F279" si="34">SUM(C276:E276)</f>
        <v>148</v>
      </c>
    </row>
    <row r="277" spans="1:6" x14ac:dyDescent="0.25">
      <c r="A277" s="251"/>
      <c r="B277" s="176" t="s">
        <v>38</v>
      </c>
      <c r="C277" s="52">
        <v>77</v>
      </c>
      <c r="D277" s="52">
        <v>46</v>
      </c>
      <c r="E277" s="52">
        <v>70</v>
      </c>
      <c r="F277" s="124">
        <f t="shared" si="34"/>
        <v>193</v>
      </c>
    </row>
    <row r="278" spans="1:6" x14ac:dyDescent="0.25">
      <c r="A278" s="251"/>
      <c r="B278" s="176" t="s">
        <v>39</v>
      </c>
      <c r="C278" s="52">
        <v>47</v>
      </c>
      <c r="D278" s="52">
        <v>24</v>
      </c>
      <c r="E278" s="77">
        <v>0</v>
      </c>
      <c r="F278" s="124">
        <f t="shared" si="34"/>
        <v>71</v>
      </c>
    </row>
    <row r="279" spans="1:6" x14ac:dyDescent="0.25">
      <c r="A279" s="251"/>
      <c r="B279" s="176" t="s">
        <v>40</v>
      </c>
      <c r="C279" s="52">
        <v>2</v>
      </c>
      <c r="D279" s="86">
        <v>0</v>
      </c>
      <c r="E279" s="52">
        <v>14</v>
      </c>
      <c r="F279" s="124">
        <f t="shared" si="34"/>
        <v>16</v>
      </c>
    </row>
    <row r="280" spans="1:6" x14ac:dyDescent="0.25">
      <c r="A280" s="251"/>
      <c r="B280" s="176" t="s">
        <v>41</v>
      </c>
      <c r="C280" s="52">
        <v>105</v>
      </c>
      <c r="D280" s="52">
        <v>72</v>
      </c>
      <c r="E280" s="77">
        <v>0</v>
      </c>
      <c r="F280" s="124">
        <f>SUM(C280:D280)</f>
        <v>177</v>
      </c>
    </row>
    <row r="281" spans="1:6" x14ac:dyDescent="0.25">
      <c r="A281" s="251"/>
      <c r="B281" s="176" t="s">
        <v>42</v>
      </c>
      <c r="C281" s="52">
        <v>68</v>
      </c>
      <c r="D281" s="52">
        <v>17</v>
      </c>
      <c r="E281" s="105">
        <v>0</v>
      </c>
      <c r="F281" s="124">
        <f t="shared" ref="F281:F289" si="35">SUM(C281:E281)</f>
        <v>85</v>
      </c>
    </row>
    <row r="282" spans="1:6" x14ac:dyDescent="0.25">
      <c r="A282" s="251"/>
      <c r="B282" s="176" t="s">
        <v>51</v>
      </c>
      <c r="C282" s="52">
        <v>13</v>
      </c>
      <c r="D282" s="52">
        <v>43</v>
      </c>
      <c r="E282" s="52">
        <v>0</v>
      </c>
      <c r="F282" s="124">
        <f t="shared" si="35"/>
        <v>56</v>
      </c>
    </row>
    <row r="283" spans="1:6" x14ac:dyDescent="0.25">
      <c r="A283" s="251"/>
      <c r="B283" s="176" t="s">
        <v>43</v>
      </c>
      <c r="C283" s="52">
        <v>6</v>
      </c>
      <c r="D283" s="52">
        <v>19</v>
      </c>
      <c r="E283" s="105">
        <v>0</v>
      </c>
      <c r="F283" s="124">
        <f t="shared" si="35"/>
        <v>25</v>
      </c>
    </row>
    <row r="284" spans="1:6" x14ac:dyDescent="0.25">
      <c r="A284" s="251"/>
      <c r="B284" s="176" t="s">
        <v>44</v>
      </c>
      <c r="C284" s="52">
        <v>17</v>
      </c>
      <c r="D284" s="52">
        <v>0</v>
      </c>
      <c r="E284" s="52">
        <v>2</v>
      </c>
      <c r="F284" s="124">
        <f t="shared" si="35"/>
        <v>19</v>
      </c>
    </row>
    <row r="285" spans="1:6" x14ac:dyDescent="0.25">
      <c r="A285" s="251"/>
      <c r="B285" s="176" t="s">
        <v>45</v>
      </c>
      <c r="C285" s="52">
        <v>25</v>
      </c>
      <c r="D285" s="52">
        <v>112</v>
      </c>
      <c r="E285" s="105">
        <v>0</v>
      </c>
      <c r="F285" s="124">
        <f t="shared" si="35"/>
        <v>137</v>
      </c>
    </row>
    <row r="286" spans="1:6" x14ac:dyDescent="0.25">
      <c r="A286" s="251"/>
      <c r="B286" s="176" t="s">
        <v>52</v>
      </c>
      <c r="C286" s="52">
        <v>77</v>
      </c>
      <c r="D286" s="52">
        <v>51</v>
      </c>
      <c r="E286" s="52">
        <v>0</v>
      </c>
      <c r="F286" s="124">
        <f t="shared" si="35"/>
        <v>128</v>
      </c>
    </row>
    <row r="287" spans="1:6" x14ac:dyDescent="0.25">
      <c r="A287" s="251"/>
      <c r="B287" s="176" t="s">
        <v>46</v>
      </c>
      <c r="C287" s="52">
        <v>5</v>
      </c>
      <c r="D287" s="52">
        <v>70</v>
      </c>
      <c r="E287" s="105">
        <v>0</v>
      </c>
      <c r="F287" s="124">
        <f t="shared" si="35"/>
        <v>75</v>
      </c>
    </row>
    <row r="288" spans="1:6" ht="25.5" x14ac:dyDescent="0.25">
      <c r="A288" s="251"/>
      <c r="B288" s="176" t="s">
        <v>47</v>
      </c>
      <c r="C288" s="52">
        <v>21</v>
      </c>
      <c r="D288" s="52">
        <v>8</v>
      </c>
      <c r="E288" s="52">
        <v>1</v>
      </c>
      <c r="F288" s="124">
        <f t="shared" si="35"/>
        <v>30</v>
      </c>
    </row>
    <row r="289" spans="1:6" x14ac:dyDescent="0.25">
      <c r="A289" s="251"/>
      <c r="B289" s="176" t="s">
        <v>48</v>
      </c>
      <c r="C289" s="86">
        <v>0</v>
      </c>
      <c r="D289" s="86">
        <v>0</v>
      </c>
      <c r="E289" s="105">
        <v>0</v>
      </c>
      <c r="F289" s="124">
        <f t="shared" si="35"/>
        <v>0</v>
      </c>
    </row>
    <row r="290" spans="1:6" x14ac:dyDescent="0.25">
      <c r="A290" s="251"/>
      <c r="B290" s="176" t="s">
        <v>49</v>
      </c>
      <c r="C290" s="52">
        <v>17</v>
      </c>
      <c r="D290" s="52">
        <v>29</v>
      </c>
      <c r="E290" s="52">
        <v>50</v>
      </c>
      <c r="F290" s="124">
        <f>SUM(C290:E290)</f>
        <v>96</v>
      </c>
    </row>
    <row r="291" spans="1:6" x14ac:dyDescent="0.25">
      <c r="A291" s="251"/>
      <c r="B291" s="176" t="s">
        <v>53</v>
      </c>
      <c r="C291" s="52">
        <v>52</v>
      </c>
      <c r="D291" s="52">
        <v>7</v>
      </c>
      <c r="E291" s="105">
        <v>0</v>
      </c>
      <c r="F291" s="124">
        <f t="shared" ref="F291:F293" si="36">SUM(C291:E291)</f>
        <v>59</v>
      </c>
    </row>
    <row r="292" spans="1:6" x14ac:dyDescent="0.25">
      <c r="A292" s="251"/>
      <c r="B292" s="187" t="s">
        <v>50</v>
      </c>
      <c r="C292" s="52">
        <v>153</v>
      </c>
      <c r="D292" s="52">
        <v>44</v>
      </c>
      <c r="E292" s="61">
        <v>0</v>
      </c>
      <c r="F292" s="124">
        <f>SUM(C292:D292)</f>
        <v>197</v>
      </c>
    </row>
    <row r="293" spans="1:6" ht="15.75" thickBot="1" x14ac:dyDescent="0.3">
      <c r="A293" s="251"/>
      <c r="B293" s="188" t="s">
        <v>20</v>
      </c>
      <c r="C293" s="69"/>
      <c r="D293" s="69">
        <v>0</v>
      </c>
      <c r="E293" s="52">
        <v>117</v>
      </c>
      <c r="F293" s="139">
        <f t="shared" si="36"/>
        <v>117</v>
      </c>
    </row>
    <row r="294" spans="1:6" ht="15.75" thickBot="1" x14ac:dyDescent="0.3">
      <c r="A294" s="262" t="s">
        <v>299</v>
      </c>
      <c r="B294" s="263"/>
      <c r="C294" s="103">
        <f>SUM(C276:C293)</f>
        <v>767</v>
      </c>
      <c r="D294" s="103">
        <f>SUM(D276:D293)</f>
        <v>608</v>
      </c>
      <c r="E294" s="103">
        <f>SUM(E276:E293)</f>
        <v>254</v>
      </c>
      <c r="F294" s="131">
        <f>SUM(F276:F293)</f>
        <v>1629</v>
      </c>
    </row>
    <row r="295" spans="1:6" x14ac:dyDescent="0.25">
      <c r="A295" s="322" t="s">
        <v>314</v>
      </c>
      <c r="B295" s="324" t="s">
        <v>301</v>
      </c>
      <c r="C295" s="324" t="s">
        <v>315</v>
      </c>
      <c r="D295" s="324"/>
      <c r="E295" s="324"/>
      <c r="F295" s="326" t="s">
        <v>299</v>
      </c>
    </row>
    <row r="296" spans="1:6" ht="15.75" thickBot="1" x14ac:dyDescent="0.3">
      <c r="A296" s="323"/>
      <c r="B296" s="325"/>
      <c r="C296" s="50" t="s">
        <v>55</v>
      </c>
      <c r="D296" s="50" t="s">
        <v>56</v>
      </c>
      <c r="E296" s="50" t="s">
        <v>57</v>
      </c>
      <c r="F296" s="327"/>
    </row>
    <row r="297" spans="1:6" x14ac:dyDescent="0.25">
      <c r="A297" s="251" t="s">
        <v>242</v>
      </c>
      <c r="B297" s="191" t="s">
        <v>37</v>
      </c>
      <c r="C297" s="52">
        <v>13</v>
      </c>
      <c r="D297" s="52">
        <v>42</v>
      </c>
      <c r="E297" s="52">
        <v>5</v>
      </c>
      <c r="F297" s="124">
        <f t="shared" ref="F297:F314" si="37">SUM(C297:E297)</f>
        <v>60</v>
      </c>
    </row>
    <row r="298" spans="1:6" x14ac:dyDescent="0.25">
      <c r="A298" s="251"/>
      <c r="B298" s="176" t="s">
        <v>38</v>
      </c>
      <c r="C298" s="52">
        <v>159</v>
      </c>
      <c r="D298" s="52">
        <v>14</v>
      </c>
      <c r="E298" s="52">
        <v>90</v>
      </c>
      <c r="F298" s="124">
        <f t="shared" si="37"/>
        <v>263</v>
      </c>
    </row>
    <row r="299" spans="1:6" x14ac:dyDescent="0.25">
      <c r="A299" s="251"/>
      <c r="B299" s="176" t="s">
        <v>39</v>
      </c>
      <c r="C299" s="52">
        <v>49</v>
      </c>
      <c r="D299" s="52">
        <v>37</v>
      </c>
      <c r="E299" s="77">
        <v>0</v>
      </c>
      <c r="F299" s="124">
        <f t="shared" si="37"/>
        <v>86</v>
      </c>
    </row>
    <row r="300" spans="1:6" x14ac:dyDescent="0.25">
      <c r="A300" s="251"/>
      <c r="B300" s="176" t="s">
        <v>40</v>
      </c>
      <c r="C300" s="52">
        <v>0</v>
      </c>
      <c r="D300" s="86">
        <v>0</v>
      </c>
      <c r="E300" s="52">
        <v>117</v>
      </c>
      <c r="F300" s="124">
        <f t="shared" si="37"/>
        <v>117</v>
      </c>
    </row>
    <row r="301" spans="1:6" x14ac:dyDescent="0.25">
      <c r="A301" s="251"/>
      <c r="B301" s="176" t="s">
        <v>41</v>
      </c>
      <c r="C301" s="52">
        <v>114</v>
      </c>
      <c r="D301" s="52">
        <v>141</v>
      </c>
      <c r="E301" s="52">
        <v>1</v>
      </c>
      <c r="F301" s="124">
        <f t="shared" si="37"/>
        <v>256</v>
      </c>
    </row>
    <row r="302" spans="1:6" x14ac:dyDescent="0.25">
      <c r="A302" s="251"/>
      <c r="B302" s="176" t="s">
        <v>42</v>
      </c>
      <c r="C302" s="52">
        <v>116</v>
      </c>
      <c r="D302" s="52">
        <v>78</v>
      </c>
      <c r="E302" s="105">
        <v>0</v>
      </c>
      <c r="F302" s="124">
        <f t="shared" si="37"/>
        <v>194</v>
      </c>
    </row>
    <row r="303" spans="1:6" x14ac:dyDescent="0.25">
      <c r="A303" s="251"/>
      <c r="B303" s="176" t="s">
        <v>51</v>
      </c>
      <c r="C303" s="52">
        <v>33</v>
      </c>
      <c r="D303" s="52">
        <v>39</v>
      </c>
      <c r="E303" s="52">
        <v>0</v>
      </c>
      <c r="F303" s="124">
        <f t="shared" si="37"/>
        <v>72</v>
      </c>
    </row>
    <row r="304" spans="1:6" x14ac:dyDescent="0.25">
      <c r="A304" s="251"/>
      <c r="B304" s="176" t="s">
        <v>43</v>
      </c>
      <c r="C304" s="52">
        <v>14</v>
      </c>
      <c r="D304" s="52">
        <v>21</v>
      </c>
      <c r="E304" s="105">
        <v>0</v>
      </c>
      <c r="F304" s="124">
        <f t="shared" si="37"/>
        <v>35</v>
      </c>
    </row>
    <row r="305" spans="1:6" x14ac:dyDescent="0.25">
      <c r="A305" s="251"/>
      <c r="B305" s="176" t="s">
        <v>44</v>
      </c>
      <c r="C305" s="52">
        <v>81</v>
      </c>
      <c r="D305" s="52">
        <v>14</v>
      </c>
      <c r="E305" s="52">
        <v>92</v>
      </c>
      <c r="F305" s="124">
        <f t="shared" si="37"/>
        <v>187</v>
      </c>
    </row>
    <row r="306" spans="1:6" x14ac:dyDescent="0.25">
      <c r="A306" s="251"/>
      <c r="B306" s="176" t="s">
        <v>45</v>
      </c>
      <c r="C306" s="52">
        <v>108</v>
      </c>
      <c r="D306" s="52">
        <v>99</v>
      </c>
      <c r="E306" s="105">
        <v>0</v>
      </c>
      <c r="F306" s="124">
        <f t="shared" si="37"/>
        <v>207</v>
      </c>
    </row>
    <row r="307" spans="1:6" x14ac:dyDescent="0.25">
      <c r="A307" s="251"/>
      <c r="B307" s="176" t="s">
        <v>52</v>
      </c>
      <c r="C307" s="52">
        <v>12</v>
      </c>
      <c r="D307" s="52">
        <v>45</v>
      </c>
      <c r="E307" s="52">
        <v>0</v>
      </c>
      <c r="F307" s="124">
        <f t="shared" si="37"/>
        <v>57</v>
      </c>
    </row>
    <row r="308" spans="1:6" x14ac:dyDescent="0.25">
      <c r="A308" s="251"/>
      <c r="B308" s="176" t="s">
        <v>46</v>
      </c>
      <c r="C308" s="52">
        <v>14</v>
      </c>
      <c r="D308" s="52">
        <v>122</v>
      </c>
      <c r="E308" s="105">
        <v>0</v>
      </c>
      <c r="F308" s="124">
        <f t="shared" si="37"/>
        <v>136</v>
      </c>
    </row>
    <row r="309" spans="1:6" ht="25.5" x14ac:dyDescent="0.25">
      <c r="A309" s="251"/>
      <c r="B309" s="176" t="s">
        <v>47</v>
      </c>
      <c r="C309" s="52">
        <v>38</v>
      </c>
      <c r="D309" s="52">
        <v>9</v>
      </c>
      <c r="E309" s="52">
        <v>4</v>
      </c>
      <c r="F309" s="124">
        <f t="shared" si="37"/>
        <v>51</v>
      </c>
    </row>
    <row r="310" spans="1:6" x14ac:dyDescent="0.25">
      <c r="A310" s="251"/>
      <c r="B310" s="176" t="s">
        <v>48</v>
      </c>
      <c r="C310" s="86">
        <v>0</v>
      </c>
      <c r="D310" s="86">
        <v>0</v>
      </c>
      <c r="E310" s="105">
        <v>0</v>
      </c>
      <c r="F310" s="124">
        <f t="shared" si="37"/>
        <v>0</v>
      </c>
    </row>
    <row r="311" spans="1:6" x14ac:dyDescent="0.25">
      <c r="A311" s="251"/>
      <c r="B311" s="176" t="s">
        <v>49</v>
      </c>
      <c r="C311" s="52">
        <v>16</v>
      </c>
      <c r="D311" s="52">
        <v>7</v>
      </c>
      <c r="E311" s="52">
        <v>14</v>
      </c>
      <c r="F311" s="124">
        <f t="shared" si="37"/>
        <v>37</v>
      </c>
    </row>
    <row r="312" spans="1:6" x14ac:dyDescent="0.25">
      <c r="A312" s="251"/>
      <c r="B312" s="176" t="s">
        <v>53</v>
      </c>
      <c r="C312" s="52">
        <v>41</v>
      </c>
      <c r="D312" s="52">
        <v>55</v>
      </c>
      <c r="E312" s="105">
        <v>0</v>
      </c>
      <c r="F312" s="124">
        <f t="shared" si="37"/>
        <v>96</v>
      </c>
    </row>
    <row r="313" spans="1:6" x14ac:dyDescent="0.25">
      <c r="A313" s="251"/>
      <c r="B313" s="187" t="s">
        <v>50</v>
      </c>
      <c r="C313" s="52">
        <v>100</v>
      </c>
      <c r="D313" s="52">
        <v>86</v>
      </c>
      <c r="E313" s="61">
        <v>0</v>
      </c>
      <c r="F313" s="124">
        <f t="shared" si="37"/>
        <v>186</v>
      </c>
    </row>
    <row r="314" spans="1:6" ht="15.75" thickBot="1" x14ac:dyDescent="0.3">
      <c r="A314" s="251"/>
      <c r="B314" s="188" t="s">
        <v>20</v>
      </c>
      <c r="C314" s="69">
        <v>0</v>
      </c>
      <c r="D314" s="69">
        <v>0</v>
      </c>
      <c r="E314" s="52">
        <v>208</v>
      </c>
      <c r="F314" s="139">
        <f t="shared" si="37"/>
        <v>208</v>
      </c>
    </row>
    <row r="315" spans="1:6" ht="15.75" thickBot="1" x14ac:dyDescent="0.3">
      <c r="A315" s="262" t="s">
        <v>299</v>
      </c>
      <c r="B315" s="263"/>
      <c r="C315" s="103">
        <f>SUM(C297:C314)</f>
        <v>908</v>
      </c>
      <c r="D315" s="103">
        <f>SUM(D297:D314)</f>
        <v>809</v>
      </c>
      <c r="E315" s="103">
        <f>SUM(E297:E314)</f>
        <v>531</v>
      </c>
      <c r="F315" s="131">
        <f>SUM(F297:F314)</f>
        <v>2248</v>
      </c>
    </row>
    <row r="316" spans="1:6" x14ac:dyDescent="0.25">
      <c r="A316" s="322" t="s">
        <v>314</v>
      </c>
      <c r="B316" s="324" t="s">
        <v>301</v>
      </c>
      <c r="C316" s="324" t="s">
        <v>315</v>
      </c>
      <c r="D316" s="324"/>
      <c r="E316" s="324"/>
      <c r="F316" s="326" t="s">
        <v>299</v>
      </c>
    </row>
    <row r="317" spans="1:6" ht="15.75" thickBot="1" x14ac:dyDescent="0.3">
      <c r="A317" s="323"/>
      <c r="B317" s="325"/>
      <c r="C317" s="50" t="s">
        <v>55</v>
      </c>
      <c r="D317" s="50" t="s">
        <v>56</v>
      </c>
      <c r="E317" s="50" t="s">
        <v>57</v>
      </c>
      <c r="F317" s="327"/>
    </row>
    <row r="318" spans="1:6" x14ac:dyDescent="0.25">
      <c r="A318" s="251" t="s">
        <v>243</v>
      </c>
      <c r="B318" s="191" t="s">
        <v>37</v>
      </c>
      <c r="C318" s="52">
        <v>12</v>
      </c>
      <c r="D318" s="52">
        <v>31</v>
      </c>
      <c r="E318" s="52">
        <v>1</v>
      </c>
      <c r="F318" s="124">
        <f t="shared" ref="F318:F335" si="38">SUM(C318:E318)</f>
        <v>44</v>
      </c>
    </row>
    <row r="319" spans="1:6" x14ac:dyDescent="0.25">
      <c r="A319" s="251"/>
      <c r="B319" s="176" t="s">
        <v>38</v>
      </c>
      <c r="C319" s="52">
        <v>21</v>
      </c>
      <c r="D319" s="52">
        <v>37</v>
      </c>
      <c r="E319" s="52">
        <v>40</v>
      </c>
      <c r="F319" s="124">
        <f t="shared" si="38"/>
        <v>98</v>
      </c>
    </row>
    <row r="320" spans="1:6" x14ac:dyDescent="0.25">
      <c r="A320" s="251"/>
      <c r="B320" s="176" t="s">
        <v>39</v>
      </c>
      <c r="C320" s="52">
        <v>0</v>
      </c>
      <c r="D320" s="52">
        <v>0</v>
      </c>
      <c r="E320" s="77">
        <v>0</v>
      </c>
      <c r="F320" s="124">
        <f t="shared" si="38"/>
        <v>0</v>
      </c>
    </row>
    <row r="321" spans="1:6" x14ac:dyDescent="0.25">
      <c r="A321" s="251"/>
      <c r="B321" s="176" t="s">
        <v>40</v>
      </c>
      <c r="C321" s="52">
        <v>0</v>
      </c>
      <c r="D321" s="86">
        <v>0</v>
      </c>
      <c r="E321" s="52">
        <v>13</v>
      </c>
      <c r="F321" s="124">
        <f t="shared" si="38"/>
        <v>13</v>
      </c>
    </row>
    <row r="322" spans="1:6" x14ac:dyDescent="0.25">
      <c r="A322" s="251"/>
      <c r="B322" s="176" t="s">
        <v>41</v>
      </c>
      <c r="C322" s="52">
        <v>138</v>
      </c>
      <c r="D322" s="52">
        <v>24</v>
      </c>
      <c r="E322" s="52">
        <v>8</v>
      </c>
      <c r="F322" s="124">
        <f t="shared" si="38"/>
        <v>170</v>
      </c>
    </row>
    <row r="323" spans="1:6" x14ac:dyDescent="0.25">
      <c r="A323" s="251"/>
      <c r="B323" s="176" t="s">
        <v>42</v>
      </c>
      <c r="C323" s="52">
        <v>18</v>
      </c>
      <c r="D323" s="52">
        <v>5</v>
      </c>
      <c r="E323" s="105">
        <v>0</v>
      </c>
      <c r="F323" s="124">
        <f t="shared" si="38"/>
        <v>23</v>
      </c>
    </row>
    <row r="324" spans="1:6" x14ac:dyDescent="0.25">
      <c r="A324" s="251"/>
      <c r="B324" s="176" t="s">
        <v>51</v>
      </c>
      <c r="C324" s="52">
        <v>17</v>
      </c>
      <c r="D324" s="52">
        <v>20</v>
      </c>
      <c r="E324" s="52">
        <v>0</v>
      </c>
      <c r="F324" s="124">
        <f t="shared" si="38"/>
        <v>37</v>
      </c>
    </row>
    <row r="325" spans="1:6" x14ac:dyDescent="0.25">
      <c r="A325" s="251"/>
      <c r="B325" s="176" t="s">
        <v>43</v>
      </c>
      <c r="C325" s="52">
        <v>15</v>
      </c>
      <c r="D325" s="52">
        <v>18</v>
      </c>
      <c r="E325" s="105">
        <v>0</v>
      </c>
      <c r="F325" s="124">
        <f t="shared" si="38"/>
        <v>33</v>
      </c>
    </row>
    <row r="326" spans="1:6" x14ac:dyDescent="0.25">
      <c r="A326" s="251"/>
      <c r="B326" s="176" t="s">
        <v>44</v>
      </c>
      <c r="C326" s="52">
        <v>39</v>
      </c>
      <c r="D326" s="52">
        <v>0</v>
      </c>
      <c r="E326" s="52">
        <v>16</v>
      </c>
      <c r="F326" s="124">
        <f t="shared" si="38"/>
        <v>55</v>
      </c>
    </row>
    <row r="327" spans="1:6" x14ac:dyDescent="0.25">
      <c r="A327" s="251"/>
      <c r="B327" s="176" t="s">
        <v>45</v>
      </c>
      <c r="C327" s="52">
        <v>4</v>
      </c>
      <c r="D327" s="52">
        <v>2</v>
      </c>
      <c r="E327" s="105">
        <v>0</v>
      </c>
      <c r="F327" s="124">
        <f t="shared" si="38"/>
        <v>6</v>
      </c>
    </row>
    <row r="328" spans="1:6" x14ac:dyDescent="0.25">
      <c r="A328" s="251"/>
      <c r="B328" s="176" t="s">
        <v>52</v>
      </c>
      <c r="C328" s="52">
        <v>1</v>
      </c>
      <c r="D328" s="52">
        <v>42</v>
      </c>
      <c r="E328" s="52">
        <v>0</v>
      </c>
      <c r="F328" s="124">
        <f t="shared" si="38"/>
        <v>43</v>
      </c>
    </row>
    <row r="329" spans="1:6" x14ac:dyDescent="0.25">
      <c r="A329" s="251"/>
      <c r="B329" s="176" t="s">
        <v>46</v>
      </c>
      <c r="C329" s="52">
        <v>62</v>
      </c>
      <c r="D329" s="52">
        <v>84</v>
      </c>
      <c r="E329" s="105">
        <v>0</v>
      </c>
      <c r="F329" s="124">
        <f t="shared" si="38"/>
        <v>146</v>
      </c>
    </row>
    <row r="330" spans="1:6" ht="25.5" x14ac:dyDescent="0.25">
      <c r="A330" s="251"/>
      <c r="B330" s="176" t="s">
        <v>47</v>
      </c>
      <c r="C330" s="52">
        <v>0</v>
      </c>
      <c r="D330" s="52">
        <v>0</v>
      </c>
      <c r="E330" s="52">
        <v>0</v>
      </c>
      <c r="F330" s="124">
        <f t="shared" si="38"/>
        <v>0</v>
      </c>
    </row>
    <row r="331" spans="1:6" x14ac:dyDescent="0.25">
      <c r="A331" s="251"/>
      <c r="B331" s="176" t="s">
        <v>48</v>
      </c>
      <c r="C331" s="86">
        <v>0</v>
      </c>
      <c r="D331" s="86">
        <v>0</v>
      </c>
      <c r="E331" s="105">
        <v>0</v>
      </c>
      <c r="F331" s="124">
        <f t="shared" si="38"/>
        <v>0</v>
      </c>
    </row>
    <row r="332" spans="1:6" x14ac:dyDescent="0.25">
      <c r="A332" s="251"/>
      <c r="B332" s="176" t="s">
        <v>49</v>
      </c>
      <c r="C332" s="52">
        <v>21</v>
      </c>
      <c r="D332" s="52">
        <v>0</v>
      </c>
      <c r="E332" s="52">
        <v>31</v>
      </c>
      <c r="F332" s="124">
        <f t="shared" si="38"/>
        <v>52</v>
      </c>
    </row>
    <row r="333" spans="1:6" x14ac:dyDescent="0.25">
      <c r="A333" s="251"/>
      <c r="B333" s="176" t="s">
        <v>53</v>
      </c>
      <c r="C333" s="52">
        <v>21</v>
      </c>
      <c r="D333" s="52">
        <v>30</v>
      </c>
      <c r="E333" s="105">
        <v>0</v>
      </c>
      <c r="F333" s="124">
        <f t="shared" si="38"/>
        <v>51</v>
      </c>
    </row>
    <row r="334" spans="1:6" x14ac:dyDescent="0.25">
      <c r="A334" s="251"/>
      <c r="B334" s="187" t="s">
        <v>50</v>
      </c>
      <c r="C334" s="52">
        <v>51</v>
      </c>
      <c r="D334" s="52">
        <v>47</v>
      </c>
      <c r="E334" s="61">
        <v>0</v>
      </c>
      <c r="F334" s="124">
        <f t="shared" si="38"/>
        <v>98</v>
      </c>
    </row>
    <row r="335" spans="1:6" ht="15.75" thickBot="1" x14ac:dyDescent="0.3">
      <c r="A335" s="251"/>
      <c r="B335" s="188" t="s">
        <v>20</v>
      </c>
      <c r="C335" s="69">
        <v>0</v>
      </c>
      <c r="D335" s="69">
        <v>0</v>
      </c>
      <c r="E335" s="52">
        <v>59</v>
      </c>
      <c r="F335" s="139">
        <f t="shared" si="38"/>
        <v>59</v>
      </c>
    </row>
    <row r="336" spans="1:6" ht="15.75" thickBot="1" x14ac:dyDescent="0.3">
      <c r="A336" s="262" t="s">
        <v>299</v>
      </c>
      <c r="B336" s="263"/>
      <c r="C336" s="103">
        <f>SUM(C318:C335)</f>
        <v>420</v>
      </c>
      <c r="D336" s="103">
        <f>SUM(D318:D335)</f>
        <v>340</v>
      </c>
      <c r="E336" s="103">
        <f>SUM(E318:E335)</f>
        <v>168</v>
      </c>
      <c r="F336" s="131">
        <f>SUM(F318:F335)</f>
        <v>928</v>
      </c>
    </row>
    <row r="337" spans="1:6" x14ac:dyDescent="0.25">
      <c r="A337" s="322" t="s">
        <v>314</v>
      </c>
      <c r="B337" s="324" t="s">
        <v>301</v>
      </c>
      <c r="C337" s="324" t="s">
        <v>315</v>
      </c>
      <c r="D337" s="324"/>
      <c r="E337" s="324"/>
      <c r="F337" s="326" t="s">
        <v>299</v>
      </c>
    </row>
    <row r="338" spans="1:6" ht="15.75" thickBot="1" x14ac:dyDescent="0.3">
      <c r="A338" s="323"/>
      <c r="B338" s="325"/>
      <c r="C338" s="50" t="s">
        <v>55</v>
      </c>
      <c r="D338" s="50" t="s">
        <v>56</v>
      </c>
      <c r="E338" s="50" t="s">
        <v>57</v>
      </c>
      <c r="F338" s="327"/>
    </row>
    <row r="339" spans="1:6" x14ac:dyDescent="0.25">
      <c r="A339" s="251" t="s">
        <v>244</v>
      </c>
      <c r="B339" s="191" t="s">
        <v>37</v>
      </c>
      <c r="C339" s="52">
        <v>11</v>
      </c>
      <c r="D339" s="52">
        <v>3</v>
      </c>
      <c r="E339" s="52">
        <v>0</v>
      </c>
      <c r="F339" s="124">
        <f t="shared" ref="F339:F356" si="39">SUM(C339:E339)</f>
        <v>14</v>
      </c>
    </row>
    <row r="340" spans="1:6" x14ac:dyDescent="0.25">
      <c r="A340" s="251"/>
      <c r="B340" s="176" t="s">
        <v>38</v>
      </c>
      <c r="C340" s="52">
        <v>28</v>
      </c>
      <c r="D340" s="52">
        <v>6</v>
      </c>
      <c r="E340" s="52">
        <v>35</v>
      </c>
      <c r="F340" s="124">
        <f t="shared" si="39"/>
        <v>69</v>
      </c>
    </row>
    <row r="341" spans="1:6" x14ac:dyDescent="0.25">
      <c r="A341" s="251"/>
      <c r="B341" s="176" t="s">
        <v>39</v>
      </c>
      <c r="C341" s="52">
        <v>1</v>
      </c>
      <c r="D341" s="52">
        <v>25</v>
      </c>
      <c r="E341" s="77">
        <v>0</v>
      </c>
      <c r="F341" s="124">
        <f t="shared" si="39"/>
        <v>26</v>
      </c>
    </row>
    <row r="342" spans="1:6" x14ac:dyDescent="0.25">
      <c r="A342" s="251"/>
      <c r="B342" s="176" t="s">
        <v>40</v>
      </c>
      <c r="C342" s="52">
        <v>1</v>
      </c>
      <c r="D342" s="86">
        <v>0</v>
      </c>
      <c r="E342" s="52">
        <v>63</v>
      </c>
      <c r="F342" s="124">
        <f t="shared" si="39"/>
        <v>64</v>
      </c>
    </row>
    <row r="343" spans="1:6" x14ac:dyDescent="0.25">
      <c r="A343" s="251"/>
      <c r="B343" s="176" t="s">
        <v>41</v>
      </c>
      <c r="C343" s="52">
        <v>87</v>
      </c>
      <c r="D343" s="52">
        <v>11</v>
      </c>
      <c r="E343" s="52">
        <v>0</v>
      </c>
      <c r="F343" s="124">
        <f t="shared" si="39"/>
        <v>98</v>
      </c>
    </row>
    <row r="344" spans="1:6" x14ac:dyDescent="0.25">
      <c r="A344" s="251"/>
      <c r="B344" s="176" t="s">
        <v>42</v>
      </c>
      <c r="C344" s="52">
        <v>1</v>
      </c>
      <c r="D344" s="52">
        <v>0</v>
      </c>
      <c r="E344" s="105">
        <v>0</v>
      </c>
      <c r="F344" s="124">
        <f t="shared" si="39"/>
        <v>1</v>
      </c>
    </row>
    <row r="345" spans="1:6" x14ac:dyDescent="0.25">
      <c r="A345" s="251"/>
      <c r="B345" s="176" t="s">
        <v>51</v>
      </c>
      <c r="C345" s="52">
        <v>8</v>
      </c>
      <c r="D345" s="52">
        <v>0</v>
      </c>
      <c r="E345" s="52">
        <v>0</v>
      </c>
      <c r="F345" s="124">
        <f t="shared" si="39"/>
        <v>8</v>
      </c>
    </row>
    <row r="346" spans="1:6" x14ac:dyDescent="0.25">
      <c r="A346" s="251"/>
      <c r="B346" s="176" t="s">
        <v>43</v>
      </c>
      <c r="C346" s="52">
        <v>10</v>
      </c>
      <c r="D346" s="52">
        <v>0</v>
      </c>
      <c r="E346" s="105">
        <v>0</v>
      </c>
      <c r="F346" s="124">
        <f t="shared" si="39"/>
        <v>10</v>
      </c>
    </row>
    <row r="347" spans="1:6" x14ac:dyDescent="0.25">
      <c r="A347" s="251"/>
      <c r="B347" s="176" t="s">
        <v>44</v>
      </c>
      <c r="C347" s="52">
        <v>64</v>
      </c>
      <c r="D347" s="52">
        <v>5</v>
      </c>
      <c r="E347" s="52">
        <v>44</v>
      </c>
      <c r="F347" s="124">
        <f t="shared" si="39"/>
        <v>113</v>
      </c>
    </row>
    <row r="348" spans="1:6" x14ac:dyDescent="0.25">
      <c r="A348" s="251"/>
      <c r="B348" s="176" t="s">
        <v>45</v>
      </c>
      <c r="C348" s="52">
        <v>15</v>
      </c>
      <c r="D348" s="52">
        <v>18</v>
      </c>
      <c r="E348" s="105">
        <v>0</v>
      </c>
      <c r="F348" s="124">
        <f t="shared" si="39"/>
        <v>33</v>
      </c>
    </row>
    <row r="349" spans="1:6" x14ac:dyDescent="0.25">
      <c r="A349" s="251"/>
      <c r="B349" s="176" t="s">
        <v>52</v>
      </c>
      <c r="C349" s="52">
        <v>22</v>
      </c>
      <c r="D349" s="52">
        <v>4</v>
      </c>
      <c r="E349" s="52">
        <v>0</v>
      </c>
      <c r="F349" s="124">
        <f t="shared" si="39"/>
        <v>26</v>
      </c>
    </row>
    <row r="350" spans="1:6" x14ac:dyDescent="0.25">
      <c r="A350" s="251"/>
      <c r="B350" s="176" t="s">
        <v>46</v>
      </c>
      <c r="C350" s="52">
        <v>22</v>
      </c>
      <c r="D350" s="52">
        <v>58</v>
      </c>
      <c r="E350" s="105">
        <v>0</v>
      </c>
      <c r="F350" s="124">
        <f t="shared" si="39"/>
        <v>80</v>
      </c>
    </row>
    <row r="351" spans="1:6" ht="25.5" x14ac:dyDescent="0.25">
      <c r="A351" s="251"/>
      <c r="B351" s="176" t="s">
        <v>47</v>
      </c>
      <c r="C351" s="52">
        <v>26</v>
      </c>
      <c r="D351" s="52">
        <v>17</v>
      </c>
      <c r="E351" s="52">
        <v>3</v>
      </c>
      <c r="F351" s="124">
        <f t="shared" si="39"/>
        <v>46</v>
      </c>
    </row>
    <row r="352" spans="1:6" x14ac:dyDescent="0.25">
      <c r="A352" s="251"/>
      <c r="B352" s="176" t="s">
        <v>48</v>
      </c>
      <c r="C352" s="86">
        <v>0</v>
      </c>
      <c r="D352" s="86">
        <v>0</v>
      </c>
      <c r="E352" s="105">
        <v>0</v>
      </c>
      <c r="F352" s="124">
        <f t="shared" si="39"/>
        <v>0</v>
      </c>
    </row>
    <row r="353" spans="1:6" x14ac:dyDescent="0.25">
      <c r="A353" s="251"/>
      <c r="B353" s="176" t="s">
        <v>49</v>
      </c>
      <c r="C353" s="52">
        <v>0</v>
      </c>
      <c r="D353" s="52">
        <v>0</v>
      </c>
      <c r="E353" s="52">
        <v>3</v>
      </c>
      <c r="F353" s="124">
        <f t="shared" si="39"/>
        <v>3</v>
      </c>
    </row>
    <row r="354" spans="1:6" x14ac:dyDescent="0.25">
      <c r="A354" s="251"/>
      <c r="B354" s="176" t="s">
        <v>53</v>
      </c>
      <c r="C354" s="52">
        <v>12</v>
      </c>
      <c r="D354" s="52">
        <v>22</v>
      </c>
      <c r="E354" s="105">
        <v>0</v>
      </c>
      <c r="F354" s="124">
        <f t="shared" si="39"/>
        <v>34</v>
      </c>
    </row>
    <row r="355" spans="1:6" x14ac:dyDescent="0.25">
      <c r="A355" s="251"/>
      <c r="B355" s="187" t="s">
        <v>50</v>
      </c>
      <c r="C355" s="52">
        <v>4</v>
      </c>
      <c r="D355" s="52">
        <v>52</v>
      </c>
      <c r="E355" s="61">
        <v>0</v>
      </c>
      <c r="F355" s="124">
        <f t="shared" si="39"/>
        <v>56</v>
      </c>
    </row>
    <row r="356" spans="1:6" ht="15.75" thickBot="1" x14ac:dyDescent="0.3">
      <c r="A356" s="251"/>
      <c r="B356" s="188" t="s">
        <v>20</v>
      </c>
      <c r="C356" s="69">
        <v>0</v>
      </c>
      <c r="D356" s="69">
        <v>0</v>
      </c>
      <c r="E356" s="52">
        <v>29</v>
      </c>
      <c r="F356" s="139">
        <f t="shared" si="39"/>
        <v>29</v>
      </c>
    </row>
    <row r="357" spans="1:6" ht="15.75" thickBot="1" x14ac:dyDescent="0.3">
      <c r="A357" s="262" t="s">
        <v>299</v>
      </c>
      <c r="B357" s="263"/>
      <c r="C357" s="103">
        <f>SUM(C339:C356)</f>
        <v>312</v>
      </c>
      <c r="D357" s="103">
        <f>SUM(D339:D356)</f>
        <v>221</v>
      </c>
      <c r="E357" s="103">
        <f>SUM(E339:E356)</f>
        <v>177</v>
      </c>
      <c r="F357" s="131">
        <f>SUM(F339:F356)</f>
        <v>710</v>
      </c>
    </row>
    <row r="358" spans="1:6" x14ac:dyDescent="0.25">
      <c r="A358" s="322" t="s">
        <v>314</v>
      </c>
      <c r="B358" s="324" t="s">
        <v>301</v>
      </c>
      <c r="C358" s="324" t="s">
        <v>315</v>
      </c>
      <c r="D358" s="324"/>
      <c r="E358" s="324"/>
      <c r="F358" s="326" t="s">
        <v>299</v>
      </c>
    </row>
    <row r="359" spans="1:6" ht="15.75" thickBot="1" x14ac:dyDescent="0.3">
      <c r="A359" s="323"/>
      <c r="B359" s="325"/>
      <c r="C359" s="50" t="s">
        <v>55</v>
      </c>
      <c r="D359" s="50" t="s">
        <v>56</v>
      </c>
      <c r="E359" s="50" t="s">
        <v>57</v>
      </c>
      <c r="F359" s="327"/>
    </row>
    <row r="360" spans="1:6" x14ac:dyDescent="0.25">
      <c r="A360" s="251" t="s">
        <v>245</v>
      </c>
      <c r="B360" s="191" t="s">
        <v>37</v>
      </c>
      <c r="C360" s="52">
        <v>0</v>
      </c>
      <c r="D360" s="52">
        <v>0</v>
      </c>
      <c r="E360" s="52">
        <v>0</v>
      </c>
      <c r="F360" s="124">
        <f t="shared" ref="F360:F377" si="40">SUM(C360:E360)</f>
        <v>0</v>
      </c>
    </row>
    <row r="361" spans="1:6" x14ac:dyDescent="0.25">
      <c r="A361" s="251"/>
      <c r="B361" s="176" t="s">
        <v>38</v>
      </c>
      <c r="C361" s="52">
        <v>24</v>
      </c>
      <c r="D361" s="52">
        <v>25</v>
      </c>
      <c r="E361" s="52">
        <v>16</v>
      </c>
      <c r="F361" s="124">
        <f t="shared" si="40"/>
        <v>65</v>
      </c>
    </row>
    <row r="362" spans="1:6" x14ac:dyDescent="0.25">
      <c r="A362" s="251"/>
      <c r="B362" s="176" t="s">
        <v>39</v>
      </c>
      <c r="C362" s="52">
        <v>19</v>
      </c>
      <c r="D362" s="52">
        <v>0</v>
      </c>
      <c r="E362" s="77">
        <v>0</v>
      </c>
      <c r="F362" s="124">
        <f t="shared" si="40"/>
        <v>19</v>
      </c>
    </row>
    <row r="363" spans="1:6" x14ac:dyDescent="0.25">
      <c r="A363" s="251"/>
      <c r="B363" s="176" t="s">
        <v>40</v>
      </c>
      <c r="C363" s="52">
        <v>0</v>
      </c>
      <c r="D363" s="86">
        <v>0</v>
      </c>
      <c r="E363" s="52">
        <v>55</v>
      </c>
      <c r="F363" s="124">
        <f t="shared" si="40"/>
        <v>55</v>
      </c>
    </row>
    <row r="364" spans="1:6" x14ac:dyDescent="0.25">
      <c r="A364" s="251"/>
      <c r="B364" s="176" t="s">
        <v>41</v>
      </c>
      <c r="C364" s="52">
        <v>192</v>
      </c>
      <c r="D364" s="52">
        <v>0</v>
      </c>
      <c r="E364" s="52">
        <v>0</v>
      </c>
      <c r="F364" s="124">
        <f t="shared" si="40"/>
        <v>192</v>
      </c>
    </row>
    <row r="365" spans="1:6" x14ac:dyDescent="0.25">
      <c r="A365" s="251"/>
      <c r="B365" s="176" t="s">
        <v>42</v>
      </c>
      <c r="C365" s="52">
        <v>0</v>
      </c>
      <c r="D365" s="52">
        <v>0</v>
      </c>
      <c r="E365" s="105">
        <v>0</v>
      </c>
      <c r="F365" s="124">
        <f t="shared" si="40"/>
        <v>0</v>
      </c>
    </row>
    <row r="366" spans="1:6" x14ac:dyDescent="0.25">
      <c r="A366" s="251"/>
      <c r="B366" s="176" t="s">
        <v>51</v>
      </c>
      <c r="C366" s="52">
        <v>0</v>
      </c>
      <c r="D366" s="52">
        <v>0</v>
      </c>
      <c r="E366" s="52">
        <v>0</v>
      </c>
      <c r="F366" s="124">
        <f t="shared" si="40"/>
        <v>0</v>
      </c>
    </row>
    <row r="367" spans="1:6" x14ac:dyDescent="0.25">
      <c r="A367" s="251"/>
      <c r="B367" s="176" t="s">
        <v>43</v>
      </c>
      <c r="C367" s="52">
        <v>4</v>
      </c>
      <c r="D367" s="52">
        <v>0</v>
      </c>
      <c r="E367" s="105">
        <v>0</v>
      </c>
      <c r="F367" s="124">
        <f t="shared" si="40"/>
        <v>4</v>
      </c>
    </row>
    <row r="368" spans="1:6" x14ac:dyDescent="0.25">
      <c r="A368" s="251"/>
      <c r="B368" s="176" t="s">
        <v>44</v>
      </c>
      <c r="C368" s="52">
        <v>91</v>
      </c>
      <c r="D368" s="52">
        <v>20</v>
      </c>
      <c r="E368" s="52">
        <v>101</v>
      </c>
      <c r="F368" s="124">
        <f t="shared" si="40"/>
        <v>212</v>
      </c>
    </row>
    <row r="369" spans="1:6" x14ac:dyDescent="0.25">
      <c r="A369" s="251"/>
      <c r="B369" s="176" t="s">
        <v>45</v>
      </c>
      <c r="C369" s="52">
        <v>31</v>
      </c>
      <c r="D369" s="52">
        <v>29</v>
      </c>
      <c r="E369" s="105">
        <v>0</v>
      </c>
      <c r="F369" s="124">
        <f t="shared" si="40"/>
        <v>60</v>
      </c>
    </row>
    <row r="370" spans="1:6" x14ac:dyDescent="0.25">
      <c r="A370" s="251"/>
      <c r="B370" s="176" t="s">
        <v>52</v>
      </c>
      <c r="C370" s="52">
        <v>0</v>
      </c>
      <c r="D370" s="52">
        <v>0</v>
      </c>
      <c r="E370" s="52">
        <v>0</v>
      </c>
      <c r="F370" s="124">
        <f t="shared" si="40"/>
        <v>0</v>
      </c>
    </row>
    <row r="371" spans="1:6" x14ac:dyDescent="0.25">
      <c r="A371" s="251"/>
      <c r="B371" s="176" t="s">
        <v>46</v>
      </c>
      <c r="C371" s="52">
        <v>0</v>
      </c>
      <c r="D371" s="52">
        <v>0</v>
      </c>
      <c r="E371" s="105">
        <v>0</v>
      </c>
      <c r="F371" s="124">
        <f t="shared" si="40"/>
        <v>0</v>
      </c>
    </row>
    <row r="372" spans="1:6" ht="25.5" x14ac:dyDescent="0.25">
      <c r="A372" s="251"/>
      <c r="B372" s="176" t="s">
        <v>47</v>
      </c>
      <c r="C372" s="52">
        <v>0</v>
      </c>
      <c r="D372" s="52">
        <v>0</v>
      </c>
      <c r="E372" s="52">
        <v>0</v>
      </c>
      <c r="F372" s="124">
        <f t="shared" si="40"/>
        <v>0</v>
      </c>
    </row>
    <row r="373" spans="1:6" x14ac:dyDescent="0.25">
      <c r="A373" s="251"/>
      <c r="B373" s="176" t="s">
        <v>48</v>
      </c>
      <c r="C373" s="86">
        <v>0</v>
      </c>
      <c r="D373" s="86">
        <v>0</v>
      </c>
      <c r="E373" s="105">
        <v>0</v>
      </c>
      <c r="F373" s="124">
        <f t="shared" si="40"/>
        <v>0</v>
      </c>
    </row>
    <row r="374" spans="1:6" x14ac:dyDescent="0.25">
      <c r="A374" s="251"/>
      <c r="B374" s="176" t="s">
        <v>49</v>
      </c>
      <c r="C374" s="52">
        <v>1</v>
      </c>
      <c r="D374" s="52">
        <v>0</v>
      </c>
      <c r="E374" s="52">
        <v>0</v>
      </c>
      <c r="F374" s="124">
        <f t="shared" si="40"/>
        <v>1</v>
      </c>
    </row>
    <row r="375" spans="1:6" x14ac:dyDescent="0.25">
      <c r="A375" s="251"/>
      <c r="B375" s="176" t="s">
        <v>53</v>
      </c>
      <c r="C375" s="52">
        <v>0</v>
      </c>
      <c r="D375" s="52">
        <v>9</v>
      </c>
      <c r="E375" s="105">
        <v>0</v>
      </c>
      <c r="F375" s="124">
        <f t="shared" si="40"/>
        <v>9</v>
      </c>
    </row>
    <row r="376" spans="1:6" x14ac:dyDescent="0.25">
      <c r="A376" s="251"/>
      <c r="B376" s="187" t="s">
        <v>50</v>
      </c>
      <c r="C376" s="52">
        <v>19</v>
      </c>
      <c r="D376" s="52">
        <v>0</v>
      </c>
      <c r="E376" s="61">
        <v>0</v>
      </c>
      <c r="F376" s="124">
        <f t="shared" si="40"/>
        <v>19</v>
      </c>
    </row>
    <row r="377" spans="1:6" ht="15.75" thickBot="1" x14ac:dyDescent="0.3">
      <c r="A377" s="251"/>
      <c r="B377" s="188" t="s">
        <v>20</v>
      </c>
      <c r="C377" s="69">
        <v>0</v>
      </c>
      <c r="D377" s="69">
        <v>0</v>
      </c>
      <c r="E377" s="52">
        <v>2</v>
      </c>
      <c r="F377" s="139">
        <f t="shared" si="40"/>
        <v>2</v>
      </c>
    </row>
    <row r="378" spans="1:6" ht="15.75" thickBot="1" x14ac:dyDescent="0.3">
      <c r="A378" s="262" t="s">
        <v>299</v>
      </c>
      <c r="B378" s="263"/>
      <c r="C378" s="103">
        <f>SUM(C360:C377)</f>
        <v>381</v>
      </c>
      <c r="D378" s="103">
        <f>SUM(D360:D377)</f>
        <v>83</v>
      </c>
      <c r="E378" s="103">
        <f>SUM(E360:E377)</f>
        <v>174</v>
      </c>
      <c r="F378" s="131">
        <f>SUM(F360:F377)</f>
        <v>638</v>
      </c>
    </row>
    <row r="379" spans="1:6" x14ac:dyDescent="0.25">
      <c r="A379" s="322" t="s">
        <v>314</v>
      </c>
      <c r="B379" s="324" t="s">
        <v>301</v>
      </c>
      <c r="C379" s="324" t="s">
        <v>315</v>
      </c>
      <c r="D379" s="324"/>
      <c r="E379" s="324"/>
      <c r="F379" s="326" t="s">
        <v>299</v>
      </c>
    </row>
    <row r="380" spans="1:6" ht="15.75" thickBot="1" x14ac:dyDescent="0.3">
      <c r="A380" s="323"/>
      <c r="B380" s="325"/>
      <c r="C380" s="50" t="s">
        <v>55</v>
      </c>
      <c r="D380" s="50" t="s">
        <v>56</v>
      </c>
      <c r="E380" s="50" t="s">
        <v>57</v>
      </c>
      <c r="F380" s="327"/>
    </row>
    <row r="381" spans="1:6" x14ac:dyDescent="0.25">
      <c r="A381" s="251" t="s">
        <v>246</v>
      </c>
      <c r="B381" s="191" t="s">
        <v>37</v>
      </c>
      <c r="C381" s="52">
        <v>0</v>
      </c>
      <c r="D381" s="52">
        <v>129</v>
      </c>
      <c r="E381" s="52">
        <v>0</v>
      </c>
      <c r="F381" s="124">
        <f t="shared" ref="F381:F398" si="41">SUM(C381:E381)</f>
        <v>129</v>
      </c>
    </row>
    <row r="382" spans="1:6" x14ac:dyDescent="0.25">
      <c r="A382" s="251"/>
      <c r="B382" s="176" t="s">
        <v>38</v>
      </c>
      <c r="C382" s="52">
        <v>21</v>
      </c>
      <c r="D382" s="52">
        <v>21</v>
      </c>
      <c r="E382" s="52">
        <v>33</v>
      </c>
      <c r="F382" s="124">
        <f t="shared" si="41"/>
        <v>75</v>
      </c>
    </row>
    <row r="383" spans="1:6" x14ac:dyDescent="0.25">
      <c r="A383" s="251"/>
      <c r="B383" s="176" t="s">
        <v>39</v>
      </c>
      <c r="C383" s="52">
        <v>0</v>
      </c>
      <c r="D383" s="52">
        <v>0</v>
      </c>
      <c r="E383" s="77">
        <v>0</v>
      </c>
      <c r="F383" s="124">
        <f t="shared" si="41"/>
        <v>0</v>
      </c>
    </row>
    <row r="384" spans="1:6" x14ac:dyDescent="0.25">
      <c r="A384" s="251"/>
      <c r="B384" s="176" t="s">
        <v>40</v>
      </c>
      <c r="C384" s="52">
        <v>0</v>
      </c>
      <c r="D384" s="86">
        <v>0</v>
      </c>
      <c r="E384" s="52">
        <v>22</v>
      </c>
      <c r="F384" s="124">
        <f t="shared" si="41"/>
        <v>22</v>
      </c>
    </row>
    <row r="385" spans="1:6" x14ac:dyDescent="0.25">
      <c r="A385" s="251"/>
      <c r="B385" s="176" t="s">
        <v>41</v>
      </c>
      <c r="C385" s="52">
        <v>2</v>
      </c>
      <c r="D385" s="52">
        <v>44</v>
      </c>
      <c r="E385" s="52">
        <v>0</v>
      </c>
      <c r="F385" s="124">
        <f t="shared" si="41"/>
        <v>46</v>
      </c>
    </row>
    <row r="386" spans="1:6" x14ac:dyDescent="0.25">
      <c r="A386" s="251"/>
      <c r="B386" s="176" t="s">
        <v>42</v>
      </c>
      <c r="C386" s="52">
        <v>3</v>
      </c>
      <c r="D386" s="52">
        <v>0</v>
      </c>
      <c r="E386" s="105">
        <v>0</v>
      </c>
      <c r="F386" s="124">
        <f t="shared" si="41"/>
        <v>3</v>
      </c>
    </row>
    <row r="387" spans="1:6" x14ac:dyDescent="0.25">
      <c r="A387" s="251"/>
      <c r="B387" s="176" t="s">
        <v>51</v>
      </c>
      <c r="C387" s="52">
        <v>41</v>
      </c>
      <c r="D387" s="52">
        <v>9</v>
      </c>
      <c r="E387" s="52">
        <v>0</v>
      </c>
      <c r="F387" s="124">
        <f t="shared" si="41"/>
        <v>50</v>
      </c>
    </row>
    <row r="388" spans="1:6" x14ac:dyDescent="0.25">
      <c r="A388" s="251"/>
      <c r="B388" s="176" t="s">
        <v>43</v>
      </c>
      <c r="C388" s="52">
        <v>3</v>
      </c>
      <c r="D388" s="52">
        <v>0</v>
      </c>
      <c r="E388" s="105">
        <v>0</v>
      </c>
      <c r="F388" s="124">
        <f t="shared" si="41"/>
        <v>3</v>
      </c>
    </row>
    <row r="389" spans="1:6" x14ac:dyDescent="0.25">
      <c r="A389" s="251"/>
      <c r="B389" s="176" t="s">
        <v>44</v>
      </c>
      <c r="C389" s="52">
        <v>20</v>
      </c>
      <c r="D389" s="52">
        <v>3</v>
      </c>
      <c r="E389" s="52">
        <v>29</v>
      </c>
      <c r="F389" s="124">
        <f t="shared" si="41"/>
        <v>52</v>
      </c>
    </row>
    <row r="390" spans="1:6" x14ac:dyDescent="0.25">
      <c r="A390" s="251"/>
      <c r="B390" s="176" t="s">
        <v>45</v>
      </c>
      <c r="C390" s="52">
        <v>26</v>
      </c>
      <c r="D390" s="52">
        <v>98</v>
      </c>
      <c r="E390" s="105">
        <v>0</v>
      </c>
      <c r="F390" s="124">
        <f t="shared" si="41"/>
        <v>124</v>
      </c>
    </row>
    <row r="391" spans="1:6" x14ac:dyDescent="0.25">
      <c r="A391" s="251"/>
      <c r="B391" s="176" t="s">
        <v>52</v>
      </c>
      <c r="C391" s="52">
        <v>10</v>
      </c>
      <c r="D391" s="52">
        <v>21</v>
      </c>
      <c r="E391" s="52">
        <v>0</v>
      </c>
      <c r="F391" s="124">
        <f t="shared" si="41"/>
        <v>31</v>
      </c>
    </row>
    <row r="392" spans="1:6" x14ac:dyDescent="0.25">
      <c r="A392" s="251"/>
      <c r="B392" s="176" t="s">
        <v>46</v>
      </c>
      <c r="C392" s="52">
        <v>15</v>
      </c>
      <c r="D392" s="52">
        <v>0</v>
      </c>
      <c r="E392" s="105">
        <v>0</v>
      </c>
      <c r="F392" s="124">
        <f t="shared" si="41"/>
        <v>15</v>
      </c>
    </row>
    <row r="393" spans="1:6" ht="25.5" x14ac:dyDescent="0.25">
      <c r="A393" s="251"/>
      <c r="B393" s="176" t="s">
        <v>47</v>
      </c>
      <c r="C393" s="52">
        <v>0</v>
      </c>
      <c r="D393" s="52">
        <v>0</v>
      </c>
      <c r="E393" s="52">
        <v>0</v>
      </c>
      <c r="F393" s="124">
        <f t="shared" si="41"/>
        <v>0</v>
      </c>
    </row>
    <row r="394" spans="1:6" x14ac:dyDescent="0.25">
      <c r="A394" s="251"/>
      <c r="B394" s="176" t="s">
        <v>48</v>
      </c>
      <c r="C394" s="86">
        <v>0</v>
      </c>
      <c r="D394" s="86">
        <v>0</v>
      </c>
      <c r="E394" s="105">
        <v>0</v>
      </c>
      <c r="F394" s="124">
        <f t="shared" si="41"/>
        <v>0</v>
      </c>
    </row>
    <row r="395" spans="1:6" x14ac:dyDescent="0.25">
      <c r="A395" s="251"/>
      <c r="B395" s="176" t="s">
        <v>49</v>
      </c>
      <c r="C395" s="52">
        <v>0</v>
      </c>
      <c r="D395" s="52">
        <v>0</v>
      </c>
      <c r="E395" s="52">
        <v>21</v>
      </c>
      <c r="F395" s="124">
        <f t="shared" si="41"/>
        <v>21</v>
      </c>
    </row>
    <row r="396" spans="1:6" x14ac:dyDescent="0.25">
      <c r="A396" s="251"/>
      <c r="B396" s="176" t="s">
        <v>53</v>
      </c>
      <c r="C396" s="52">
        <v>4</v>
      </c>
      <c r="D396" s="52">
        <v>38</v>
      </c>
      <c r="E396" s="105">
        <v>0</v>
      </c>
      <c r="F396" s="124">
        <f t="shared" si="41"/>
        <v>42</v>
      </c>
    </row>
    <row r="397" spans="1:6" x14ac:dyDescent="0.25">
      <c r="A397" s="251"/>
      <c r="B397" s="187" t="s">
        <v>50</v>
      </c>
      <c r="C397" s="52">
        <v>7</v>
      </c>
      <c r="D397" s="52">
        <v>4</v>
      </c>
      <c r="E397" s="61">
        <v>0</v>
      </c>
      <c r="F397" s="124">
        <f t="shared" si="41"/>
        <v>11</v>
      </c>
    </row>
    <row r="398" spans="1:6" ht="15.75" thickBot="1" x14ac:dyDescent="0.3">
      <c r="A398" s="251"/>
      <c r="B398" s="188" t="s">
        <v>20</v>
      </c>
      <c r="C398" s="69">
        <v>0</v>
      </c>
      <c r="D398" s="69">
        <v>0</v>
      </c>
      <c r="E398" s="52">
        <v>45</v>
      </c>
      <c r="F398" s="124">
        <f t="shared" si="41"/>
        <v>45</v>
      </c>
    </row>
    <row r="399" spans="1:6" ht="15.75" thickBot="1" x14ac:dyDescent="0.3">
      <c r="A399" s="262" t="s">
        <v>299</v>
      </c>
      <c r="B399" s="263"/>
      <c r="C399" s="103">
        <f>SUM(C381:C398)</f>
        <v>152</v>
      </c>
      <c r="D399" s="103">
        <f>SUM(D381:D398)</f>
        <v>367</v>
      </c>
      <c r="E399" s="103">
        <f>SUM(E381:E398)</f>
        <v>150</v>
      </c>
      <c r="F399" s="131">
        <f>SUM(F381:F398)</f>
        <v>669</v>
      </c>
    </row>
    <row r="400" spans="1:6" x14ac:dyDescent="0.25">
      <c r="A400" s="322" t="s">
        <v>314</v>
      </c>
      <c r="B400" s="324" t="s">
        <v>301</v>
      </c>
      <c r="C400" s="324" t="s">
        <v>315</v>
      </c>
      <c r="D400" s="324"/>
      <c r="E400" s="324"/>
      <c r="F400" s="326" t="s">
        <v>299</v>
      </c>
    </row>
    <row r="401" spans="1:6" ht="15.75" thickBot="1" x14ac:dyDescent="0.3">
      <c r="A401" s="323"/>
      <c r="B401" s="325"/>
      <c r="C401" s="50" t="s">
        <v>55</v>
      </c>
      <c r="D401" s="50" t="s">
        <v>56</v>
      </c>
      <c r="E401" s="50" t="s">
        <v>57</v>
      </c>
      <c r="F401" s="327"/>
    </row>
    <row r="402" spans="1:6" x14ac:dyDescent="0.25">
      <c r="A402" s="251" t="s">
        <v>247</v>
      </c>
      <c r="B402" s="191" t="s">
        <v>37</v>
      </c>
      <c r="C402" s="52">
        <v>22</v>
      </c>
      <c r="D402" s="52">
        <v>85</v>
      </c>
      <c r="E402" s="52">
        <v>5</v>
      </c>
      <c r="F402" s="124">
        <f t="shared" ref="F402:F419" si="42">SUM(C402:E402)</f>
        <v>112</v>
      </c>
    </row>
    <row r="403" spans="1:6" x14ac:dyDescent="0.25">
      <c r="A403" s="251"/>
      <c r="B403" s="176" t="s">
        <v>38</v>
      </c>
      <c r="C403" s="52">
        <v>86</v>
      </c>
      <c r="D403" s="52">
        <v>56</v>
      </c>
      <c r="E403" s="52">
        <v>93</v>
      </c>
      <c r="F403" s="124">
        <f t="shared" si="42"/>
        <v>235</v>
      </c>
    </row>
    <row r="404" spans="1:6" x14ac:dyDescent="0.25">
      <c r="A404" s="251"/>
      <c r="B404" s="176" t="s">
        <v>39</v>
      </c>
      <c r="C404" s="52">
        <v>59</v>
      </c>
      <c r="D404" s="52">
        <v>44</v>
      </c>
      <c r="E404" s="77">
        <v>0</v>
      </c>
      <c r="F404" s="124">
        <f t="shared" si="42"/>
        <v>103</v>
      </c>
    </row>
    <row r="405" spans="1:6" x14ac:dyDescent="0.25">
      <c r="A405" s="251"/>
      <c r="B405" s="176" t="s">
        <v>40</v>
      </c>
      <c r="C405" s="52">
        <v>3</v>
      </c>
      <c r="D405" s="52">
        <v>1</v>
      </c>
      <c r="E405" s="52">
        <v>93</v>
      </c>
      <c r="F405" s="124">
        <f>SUM(C405:E405)</f>
        <v>97</v>
      </c>
    </row>
    <row r="406" spans="1:6" x14ac:dyDescent="0.25">
      <c r="A406" s="251"/>
      <c r="B406" s="176" t="s">
        <v>41</v>
      </c>
      <c r="C406" s="52">
        <v>101</v>
      </c>
      <c r="D406" s="52">
        <v>16</v>
      </c>
      <c r="E406" s="52">
        <v>0</v>
      </c>
      <c r="F406" s="124">
        <f t="shared" si="42"/>
        <v>117</v>
      </c>
    </row>
    <row r="407" spans="1:6" x14ac:dyDescent="0.25">
      <c r="A407" s="251"/>
      <c r="B407" s="176" t="s">
        <v>42</v>
      </c>
      <c r="C407" s="52">
        <v>46</v>
      </c>
      <c r="D407" s="52">
        <v>10</v>
      </c>
      <c r="E407" s="105">
        <v>0</v>
      </c>
      <c r="F407" s="124">
        <f t="shared" si="42"/>
        <v>56</v>
      </c>
    </row>
    <row r="408" spans="1:6" x14ac:dyDescent="0.25">
      <c r="A408" s="251"/>
      <c r="B408" s="176" t="s">
        <v>51</v>
      </c>
      <c r="C408" s="52">
        <v>84</v>
      </c>
      <c r="D408" s="52">
        <v>97</v>
      </c>
      <c r="E408" s="52">
        <v>5</v>
      </c>
      <c r="F408" s="124">
        <f t="shared" si="42"/>
        <v>186</v>
      </c>
    </row>
    <row r="409" spans="1:6" x14ac:dyDescent="0.25">
      <c r="A409" s="251"/>
      <c r="B409" s="176" t="s">
        <v>43</v>
      </c>
      <c r="C409" s="52">
        <v>14</v>
      </c>
      <c r="D409" s="52">
        <v>0</v>
      </c>
      <c r="E409" s="105">
        <v>0</v>
      </c>
      <c r="F409" s="124">
        <f t="shared" si="42"/>
        <v>14</v>
      </c>
    </row>
    <row r="410" spans="1:6" x14ac:dyDescent="0.25">
      <c r="A410" s="251"/>
      <c r="B410" s="176" t="s">
        <v>44</v>
      </c>
      <c r="C410" s="52">
        <v>158</v>
      </c>
      <c r="D410" s="52">
        <v>49</v>
      </c>
      <c r="E410" s="52">
        <v>192</v>
      </c>
      <c r="F410" s="124">
        <f t="shared" si="42"/>
        <v>399</v>
      </c>
    </row>
    <row r="411" spans="1:6" x14ac:dyDescent="0.25">
      <c r="A411" s="251"/>
      <c r="B411" s="176" t="s">
        <v>45</v>
      </c>
      <c r="C411" s="52">
        <v>112</v>
      </c>
      <c r="D411" s="52">
        <v>58</v>
      </c>
      <c r="E411" s="105">
        <v>0</v>
      </c>
      <c r="F411" s="124">
        <f t="shared" si="42"/>
        <v>170</v>
      </c>
    </row>
    <row r="412" spans="1:6" x14ac:dyDescent="0.25">
      <c r="A412" s="251"/>
      <c r="B412" s="176" t="s">
        <v>52</v>
      </c>
      <c r="C412" s="52">
        <v>1</v>
      </c>
      <c r="D412" s="52">
        <v>28</v>
      </c>
      <c r="E412" s="52">
        <v>0</v>
      </c>
      <c r="F412" s="124">
        <f t="shared" si="42"/>
        <v>29</v>
      </c>
    </row>
    <row r="413" spans="1:6" x14ac:dyDescent="0.25">
      <c r="A413" s="251"/>
      <c r="B413" s="176" t="s">
        <v>46</v>
      </c>
      <c r="C413" s="52">
        <v>28</v>
      </c>
      <c r="D413" s="52">
        <v>11</v>
      </c>
      <c r="E413" s="105">
        <v>0</v>
      </c>
      <c r="F413" s="124">
        <f t="shared" si="42"/>
        <v>39</v>
      </c>
    </row>
    <row r="414" spans="1:6" ht="25.5" x14ac:dyDescent="0.25">
      <c r="A414" s="251"/>
      <c r="B414" s="176" t="s">
        <v>47</v>
      </c>
      <c r="C414" s="52">
        <v>86</v>
      </c>
      <c r="D414" s="52">
        <v>64</v>
      </c>
      <c r="E414" s="52">
        <v>10</v>
      </c>
      <c r="F414" s="124">
        <f t="shared" si="42"/>
        <v>160</v>
      </c>
    </row>
    <row r="415" spans="1:6" x14ac:dyDescent="0.25">
      <c r="A415" s="251"/>
      <c r="B415" s="176" t="s">
        <v>48</v>
      </c>
      <c r="C415" s="86">
        <v>0</v>
      </c>
      <c r="D415" s="86">
        <v>0</v>
      </c>
      <c r="E415" s="105">
        <v>0</v>
      </c>
      <c r="F415" s="124">
        <f t="shared" si="42"/>
        <v>0</v>
      </c>
    </row>
    <row r="416" spans="1:6" x14ac:dyDescent="0.25">
      <c r="A416" s="251"/>
      <c r="B416" s="176" t="s">
        <v>49</v>
      </c>
      <c r="C416" s="52">
        <v>5</v>
      </c>
      <c r="D416" s="52">
        <v>10</v>
      </c>
      <c r="E416" s="52">
        <v>3</v>
      </c>
      <c r="F416" s="124">
        <f t="shared" si="42"/>
        <v>18</v>
      </c>
    </row>
    <row r="417" spans="1:6" x14ac:dyDescent="0.25">
      <c r="A417" s="251"/>
      <c r="B417" s="176" t="s">
        <v>53</v>
      </c>
      <c r="C417" s="52">
        <v>83</v>
      </c>
      <c r="D417" s="52">
        <v>92</v>
      </c>
      <c r="E417" s="105">
        <v>0</v>
      </c>
      <c r="F417" s="124">
        <f t="shared" si="42"/>
        <v>175</v>
      </c>
    </row>
    <row r="418" spans="1:6" x14ac:dyDescent="0.25">
      <c r="A418" s="251"/>
      <c r="B418" s="187" t="s">
        <v>50</v>
      </c>
      <c r="C418" s="52">
        <v>165</v>
      </c>
      <c r="D418" s="52">
        <v>67</v>
      </c>
      <c r="E418" s="61">
        <v>0</v>
      </c>
      <c r="F418" s="124">
        <f t="shared" si="42"/>
        <v>232</v>
      </c>
    </row>
    <row r="419" spans="1:6" ht="15.75" thickBot="1" x14ac:dyDescent="0.3">
      <c r="A419" s="251"/>
      <c r="B419" s="188" t="s">
        <v>20</v>
      </c>
      <c r="C419" s="69">
        <v>0</v>
      </c>
      <c r="D419" s="69">
        <v>0</v>
      </c>
      <c r="E419" s="52">
        <v>132</v>
      </c>
      <c r="F419" s="124">
        <f t="shared" si="42"/>
        <v>132</v>
      </c>
    </row>
    <row r="420" spans="1:6" ht="15.75" thickBot="1" x14ac:dyDescent="0.3">
      <c r="A420" s="262" t="s">
        <v>299</v>
      </c>
      <c r="B420" s="263"/>
      <c r="C420" s="103">
        <f>SUM(C402:C419)</f>
        <v>1053</v>
      </c>
      <c r="D420" s="103">
        <f>SUM(D402:D419)</f>
        <v>688</v>
      </c>
      <c r="E420" s="103">
        <f>SUM(E402:E419)</f>
        <v>533</v>
      </c>
      <c r="F420" s="131">
        <f>SUM(F402:F419)</f>
        <v>2274</v>
      </c>
    </row>
    <row r="421" spans="1:6" x14ac:dyDescent="0.25">
      <c r="A421" s="322" t="s">
        <v>314</v>
      </c>
      <c r="B421" s="324" t="s">
        <v>301</v>
      </c>
      <c r="C421" s="324" t="s">
        <v>315</v>
      </c>
      <c r="D421" s="324"/>
      <c r="E421" s="324"/>
      <c r="F421" s="326" t="s">
        <v>299</v>
      </c>
    </row>
    <row r="422" spans="1:6" ht="15.75" thickBot="1" x14ac:dyDescent="0.3">
      <c r="A422" s="323"/>
      <c r="B422" s="325"/>
      <c r="C422" s="50" t="s">
        <v>55</v>
      </c>
      <c r="D422" s="50" t="s">
        <v>56</v>
      </c>
      <c r="E422" s="50" t="s">
        <v>57</v>
      </c>
      <c r="F422" s="327"/>
    </row>
    <row r="423" spans="1:6" x14ac:dyDescent="0.25">
      <c r="A423" s="251" t="s">
        <v>248</v>
      </c>
      <c r="B423" s="191" t="s">
        <v>37</v>
      </c>
      <c r="C423" s="52">
        <v>0</v>
      </c>
      <c r="D423" s="52">
        <v>0</v>
      </c>
      <c r="E423" s="52">
        <v>0</v>
      </c>
      <c r="F423" s="124">
        <f t="shared" ref="F423:F425" si="43">SUM(C423:E423)</f>
        <v>0</v>
      </c>
    </row>
    <row r="424" spans="1:6" x14ac:dyDescent="0.25">
      <c r="A424" s="251"/>
      <c r="B424" s="176" t="s">
        <v>38</v>
      </c>
      <c r="C424" s="52">
        <v>22</v>
      </c>
      <c r="D424" s="52">
        <v>1</v>
      </c>
      <c r="E424" s="52">
        <v>18</v>
      </c>
      <c r="F424" s="124">
        <f t="shared" si="43"/>
        <v>41</v>
      </c>
    </row>
    <row r="425" spans="1:6" x14ac:dyDescent="0.25">
      <c r="A425" s="251"/>
      <c r="B425" s="176" t="s">
        <v>39</v>
      </c>
      <c r="C425" s="52">
        <v>4</v>
      </c>
      <c r="D425" s="52">
        <v>73</v>
      </c>
      <c r="E425" s="77">
        <v>0</v>
      </c>
      <c r="F425" s="124">
        <f t="shared" si="43"/>
        <v>77</v>
      </c>
    </row>
    <row r="426" spans="1:6" x14ac:dyDescent="0.25">
      <c r="A426" s="251"/>
      <c r="B426" s="176" t="s">
        <v>40</v>
      </c>
      <c r="C426" s="52">
        <v>0</v>
      </c>
      <c r="D426" s="52">
        <v>0</v>
      </c>
      <c r="E426" s="52">
        <v>6</v>
      </c>
      <c r="F426" s="124">
        <f>SUM(C426:E426)</f>
        <v>6</v>
      </c>
    </row>
    <row r="427" spans="1:6" x14ac:dyDescent="0.25">
      <c r="A427" s="251"/>
      <c r="B427" s="176" t="s">
        <v>41</v>
      </c>
      <c r="C427" s="52">
        <v>0</v>
      </c>
      <c r="D427" s="52">
        <v>7</v>
      </c>
      <c r="E427" s="52">
        <v>0</v>
      </c>
      <c r="F427" s="124">
        <f t="shared" ref="F427:F440" si="44">SUM(C427:E427)</f>
        <v>7</v>
      </c>
    </row>
    <row r="428" spans="1:6" x14ac:dyDescent="0.25">
      <c r="A428" s="251"/>
      <c r="B428" s="176" t="s">
        <v>42</v>
      </c>
      <c r="C428" s="52">
        <v>9</v>
      </c>
      <c r="D428" s="52">
        <v>26</v>
      </c>
      <c r="E428" s="105">
        <v>0</v>
      </c>
      <c r="F428" s="124">
        <f t="shared" si="44"/>
        <v>35</v>
      </c>
    </row>
    <row r="429" spans="1:6" x14ac:dyDescent="0.25">
      <c r="A429" s="251"/>
      <c r="B429" s="176" t="s">
        <v>51</v>
      </c>
      <c r="C429" s="52">
        <v>1</v>
      </c>
      <c r="D429" s="52">
        <v>18</v>
      </c>
      <c r="E429" s="52">
        <v>0</v>
      </c>
      <c r="F429" s="124">
        <f t="shared" si="44"/>
        <v>19</v>
      </c>
    </row>
    <row r="430" spans="1:6" x14ac:dyDescent="0.25">
      <c r="A430" s="251"/>
      <c r="B430" s="176" t="s">
        <v>43</v>
      </c>
      <c r="C430" s="52">
        <v>1</v>
      </c>
      <c r="D430" s="52">
        <v>0</v>
      </c>
      <c r="E430" s="105">
        <v>0</v>
      </c>
      <c r="F430" s="124">
        <f t="shared" si="44"/>
        <v>1</v>
      </c>
    </row>
    <row r="431" spans="1:6" x14ac:dyDescent="0.25">
      <c r="A431" s="251"/>
      <c r="B431" s="176" t="s">
        <v>44</v>
      </c>
      <c r="C431" s="52">
        <v>15</v>
      </c>
      <c r="D431" s="61">
        <v>0</v>
      </c>
      <c r="E431" s="52">
        <v>40</v>
      </c>
      <c r="F431" s="124">
        <f>SUM(C431:E431)</f>
        <v>55</v>
      </c>
    </row>
    <row r="432" spans="1:6" x14ac:dyDescent="0.25">
      <c r="A432" s="251"/>
      <c r="B432" s="176" t="s">
        <v>45</v>
      </c>
      <c r="C432" s="52">
        <v>21</v>
      </c>
      <c r="D432" s="52">
        <v>71</v>
      </c>
      <c r="E432" s="105">
        <v>0</v>
      </c>
      <c r="F432" s="124">
        <f t="shared" si="44"/>
        <v>92</v>
      </c>
    </row>
    <row r="433" spans="1:6" x14ac:dyDescent="0.25">
      <c r="A433" s="251"/>
      <c r="B433" s="176" t="s">
        <v>52</v>
      </c>
      <c r="C433" s="52">
        <v>6</v>
      </c>
      <c r="D433" s="52">
        <v>5</v>
      </c>
      <c r="E433" s="52">
        <v>0</v>
      </c>
      <c r="F433" s="124">
        <f t="shared" si="44"/>
        <v>11</v>
      </c>
    </row>
    <row r="434" spans="1:6" x14ac:dyDescent="0.25">
      <c r="A434" s="251"/>
      <c r="B434" s="176" t="s">
        <v>46</v>
      </c>
      <c r="C434" s="52">
        <v>1</v>
      </c>
      <c r="D434" s="52">
        <v>0</v>
      </c>
      <c r="E434" s="105">
        <v>0</v>
      </c>
      <c r="F434" s="124">
        <f t="shared" si="44"/>
        <v>1</v>
      </c>
    </row>
    <row r="435" spans="1:6" ht="25.5" x14ac:dyDescent="0.25">
      <c r="A435" s="251"/>
      <c r="B435" s="176" t="s">
        <v>47</v>
      </c>
      <c r="C435" s="52">
        <v>2</v>
      </c>
      <c r="D435" s="52">
        <v>1</v>
      </c>
      <c r="E435" s="52">
        <v>1</v>
      </c>
      <c r="F435" s="124">
        <f t="shared" si="44"/>
        <v>4</v>
      </c>
    </row>
    <row r="436" spans="1:6" x14ac:dyDescent="0.25">
      <c r="A436" s="251"/>
      <c r="B436" s="176" t="s">
        <v>48</v>
      </c>
      <c r="C436" s="86">
        <v>0</v>
      </c>
      <c r="D436" s="86">
        <v>0</v>
      </c>
      <c r="E436" s="105">
        <v>0</v>
      </c>
      <c r="F436" s="124">
        <f t="shared" si="44"/>
        <v>0</v>
      </c>
    </row>
    <row r="437" spans="1:6" x14ac:dyDescent="0.25">
      <c r="A437" s="251"/>
      <c r="B437" s="176" t="s">
        <v>49</v>
      </c>
      <c r="C437" s="52">
        <v>0</v>
      </c>
      <c r="D437" s="52">
        <v>0</v>
      </c>
      <c r="E437" s="52">
        <v>0</v>
      </c>
      <c r="F437" s="124">
        <f t="shared" si="44"/>
        <v>0</v>
      </c>
    </row>
    <row r="438" spans="1:6" x14ac:dyDescent="0.25">
      <c r="A438" s="251"/>
      <c r="B438" s="176" t="s">
        <v>53</v>
      </c>
      <c r="C438" s="52">
        <v>2</v>
      </c>
      <c r="D438" s="52">
        <v>0</v>
      </c>
      <c r="E438" s="105">
        <v>0</v>
      </c>
      <c r="F438" s="124">
        <f t="shared" si="44"/>
        <v>2</v>
      </c>
    </row>
    <row r="439" spans="1:6" x14ac:dyDescent="0.25">
      <c r="A439" s="251"/>
      <c r="B439" s="187" t="s">
        <v>50</v>
      </c>
      <c r="C439" s="52">
        <v>16</v>
      </c>
      <c r="D439" s="52">
        <v>0</v>
      </c>
      <c r="E439" s="61">
        <v>0</v>
      </c>
      <c r="F439" s="124">
        <f t="shared" si="44"/>
        <v>16</v>
      </c>
    </row>
    <row r="440" spans="1:6" ht="15.75" thickBot="1" x14ac:dyDescent="0.3">
      <c r="A440" s="251"/>
      <c r="B440" s="188" t="s">
        <v>20</v>
      </c>
      <c r="C440" s="69">
        <v>0</v>
      </c>
      <c r="D440" s="69">
        <v>0</v>
      </c>
      <c r="E440" s="52">
        <v>21</v>
      </c>
      <c r="F440" s="124">
        <f t="shared" si="44"/>
        <v>21</v>
      </c>
    </row>
    <row r="441" spans="1:6" ht="15.75" thickBot="1" x14ac:dyDescent="0.3">
      <c r="A441" s="262" t="s">
        <v>299</v>
      </c>
      <c r="B441" s="263"/>
      <c r="C441" s="103">
        <f>SUM(C423:C440)</f>
        <v>100</v>
      </c>
      <c r="D441" s="103">
        <f>SUM(D423:D440)</f>
        <v>202</v>
      </c>
      <c r="E441" s="103">
        <f>SUM(E423:E440)</f>
        <v>86</v>
      </c>
      <c r="F441" s="131">
        <f>SUM(F423:F440)</f>
        <v>388</v>
      </c>
    </row>
    <row r="442" spans="1:6" x14ac:dyDescent="0.25">
      <c r="A442" s="322" t="s">
        <v>314</v>
      </c>
      <c r="B442" s="324" t="s">
        <v>301</v>
      </c>
      <c r="C442" s="324" t="s">
        <v>315</v>
      </c>
      <c r="D442" s="324"/>
      <c r="E442" s="324"/>
      <c r="F442" s="326" t="s">
        <v>299</v>
      </c>
    </row>
    <row r="443" spans="1:6" ht="15.75" thickBot="1" x14ac:dyDescent="0.3">
      <c r="A443" s="323"/>
      <c r="B443" s="325"/>
      <c r="C443" s="50" t="s">
        <v>55</v>
      </c>
      <c r="D443" s="50" t="s">
        <v>56</v>
      </c>
      <c r="E443" s="50" t="s">
        <v>57</v>
      </c>
      <c r="F443" s="327"/>
    </row>
    <row r="444" spans="1:6" x14ac:dyDescent="0.25">
      <c r="A444" s="251" t="s">
        <v>249</v>
      </c>
      <c r="B444" s="191" t="s">
        <v>37</v>
      </c>
      <c r="C444" s="52">
        <v>4</v>
      </c>
      <c r="D444" s="52">
        <v>26</v>
      </c>
      <c r="E444" s="52">
        <v>1</v>
      </c>
      <c r="F444" s="124">
        <f t="shared" ref="F444:F446" si="45">SUM(C444:E444)</f>
        <v>31</v>
      </c>
    </row>
    <row r="445" spans="1:6" x14ac:dyDescent="0.25">
      <c r="A445" s="251"/>
      <c r="B445" s="176" t="s">
        <v>38</v>
      </c>
      <c r="C445" s="52">
        <v>93</v>
      </c>
      <c r="D445" s="52">
        <v>33</v>
      </c>
      <c r="E445" s="52">
        <v>109</v>
      </c>
      <c r="F445" s="124">
        <f t="shared" si="45"/>
        <v>235</v>
      </c>
    </row>
    <row r="446" spans="1:6" x14ac:dyDescent="0.25">
      <c r="A446" s="251"/>
      <c r="B446" s="176" t="s">
        <v>39</v>
      </c>
      <c r="C446" s="52">
        <v>19</v>
      </c>
      <c r="D446" s="52">
        <v>133</v>
      </c>
      <c r="E446" s="77">
        <v>0</v>
      </c>
      <c r="F446" s="124">
        <f t="shared" si="45"/>
        <v>152</v>
      </c>
    </row>
    <row r="447" spans="1:6" x14ac:dyDescent="0.25">
      <c r="A447" s="251"/>
      <c r="B447" s="176" t="s">
        <v>40</v>
      </c>
      <c r="C447" s="52">
        <v>1</v>
      </c>
      <c r="D447" s="52">
        <v>1</v>
      </c>
      <c r="E447" s="52">
        <v>267</v>
      </c>
      <c r="F447" s="124">
        <f>SUM(C447:E447)</f>
        <v>269</v>
      </c>
    </row>
    <row r="448" spans="1:6" x14ac:dyDescent="0.25">
      <c r="A448" s="251"/>
      <c r="B448" s="176" t="s">
        <v>41</v>
      </c>
      <c r="C448" s="52">
        <v>17</v>
      </c>
      <c r="D448" s="52">
        <v>18</v>
      </c>
      <c r="E448" s="52">
        <v>0</v>
      </c>
      <c r="F448" s="124">
        <f t="shared" ref="F448:F451" si="46">SUM(C448:E448)</f>
        <v>35</v>
      </c>
    </row>
    <row r="449" spans="1:6" x14ac:dyDescent="0.25">
      <c r="A449" s="251"/>
      <c r="B449" s="176" t="s">
        <v>42</v>
      </c>
      <c r="C449" s="52">
        <v>83</v>
      </c>
      <c r="D449" s="52">
        <v>131</v>
      </c>
      <c r="E449" s="105">
        <v>0</v>
      </c>
      <c r="F449" s="124">
        <f t="shared" si="46"/>
        <v>214</v>
      </c>
    </row>
    <row r="450" spans="1:6" x14ac:dyDescent="0.25">
      <c r="A450" s="251"/>
      <c r="B450" s="176" t="s">
        <v>51</v>
      </c>
      <c r="C450" s="52">
        <v>80</v>
      </c>
      <c r="D450" s="52">
        <v>103</v>
      </c>
      <c r="E450" s="52">
        <v>2</v>
      </c>
      <c r="F450" s="124">
        <f t="shared" si="46"/>
        <v>185</v>
      </c>
    </row>
    <row r="451" spans="1:6" x14ac:dyDescent="0.25">
      <c r="A451" s="251"/>
      <c r="B451" s="176" t="s">
        <v>43</v>
      </c>
      <c r="C451" s="52">
        <v>90</v>
      </c>
      <c r="D451" s="52">
        <v>0</v>
      </c>
      <c r="E451" s="105">
        <v>0</v>
      </c>
      <c r="F451" s="124">
        <f t="shared" si="46"/>
        <v>90</v>
      </c>
    </row>
    <row r="452" spans="1:6" x14ac:dyDescent="0.25">
      <c r="A452" s="251"/>
      <c r="B452" s="176" t="s">
        <v>44</v>
      </c>
      <c r="C452" s="52">
        <v>118</v>
      </c>
      <c r="D452" s="52">
        <v>47</v>
      </c>
      <c r="E452" s="52">
        <v>94</v>
      </c>
      <c r="F452" s="124">
        <f>SUM(C452:E452)</f>
        <v>259</v>
      </c>
    </row>
    <row r="453" spans="1:6" x14ac:dyDescent="0.25">
      <c r="A453" s="251"/>
      <c r="B453" s="176" t="s">
        <v>45</v>
      </c>
      <c r="C453" s="52">
        <v>122</v>
      </c>
      <c r="D453" s="52">
        <v>190</v>
      </c>
      <c r="E453" s="105">
        <v>0</v>
      </c>
      <c r="F453" s="124">
        <f t="shared" ref="F453:F461" si="47">SUM(C453:E453)</f>
        <v>312</v>
      </c>
    </row>
    <row r="454" spans="1:6" x14ac:dyDescent="0.25">
      <c r="A454" s="251"/>
      <c r="B454" s="176" t="s">
        <v>52</v>
      </c>
      <c r="C454" s="52">
        <v>17</v>
      </c>
      <c r="D454" s="52">
        <v>8</v>
      </c>
      <c r="E454" s="52">
        <v>0</v>
      </c>
      <c r="F454" s="124">
        <f t="shared" si="47"/>
        <v>25</v>
      </c>
    </row>
    <row r="455" spans="1:6" x14ac:dyDescent="0.25">
      <c r="A455" s="251"/>
      <c r="B455" s="176" t="s">
        <v>46</v>
      </c>
      <c r="C455" s="52">
        <v>14</v>
      </c>
      <c r="D455" s="52">
        <v>1</v>
      </c>
      <c r="E455" s="105">
        <v>0</v>
      </c>
      <c r="F455" s="124">
        <f t="shared" si="47"/>
        <v>15</v>
      </c>
    </row>
    <row r="456" spans="1:6" ht="25.5" x14ac:dyDescent="0.25">
      <c r="A456" s="251"/>
      <c r="B456" s="176" t="s">
        <v>47</v>
      </c>
      <c r="C456" s="52">
        <v>22</v>
      </c>
      <c r="D456" s="52">
        <v>40</v>
      </c>
      <c r="E456" s="52">
        <v>10</v>
      </c>
      <c r="F456" s="124">
        <f t="shared" si="47"/>
        <v>72</v>
      </c>
    </row>
    <row r="457" spans="1:6" x14ac:dyDescent="0.25">
      <c r="A457" s="251"/>
      <c r="B457" s="176" t="s">
        <v>48</v>
      </c>
      <c r="C457" s="86">
        <v>0</v>
      </c>
      <c r="D457" s="86">
        <v>0</v>
      </c>
      <c r="E457" s="105">
        <v>0</v>
      </c>
      <c r="F457" s="124">
        <f t="shared" si="47"/>
        <v>0</v>
      </c>
    </row>
    <row r="458" spans="1:6" x14ac:dyDescent="0.25">
      <c r="A458" s="251"/>
      <c r="B458" s="176" t="s">
        <v>49</v>
      </c>
      <c r="C458" s="52">
        <v>1</v>
      </c>
      <c r="D458" s="52">
        <v>2</v>
      </c>
      <c r="E458" s="52">
        <v>1</v>
      </c>
      <c r="F458" s="124">
        <f t="shared" si="47"/>
        <v>4</v>
      </c>
    </row>
    <row r="459" spans="1:6" x14ac:dyDescent="0.25">
      <c r="A459" s="251"/>
      <c r="B459" s="176" t="s">
        <v>53</v>
      </c>
      <c r="C459" s="52">
        <v>22</v>
      </c>
      <c r="D459" s="52">
        <v>74</v>
      </c>
      <c r="E459" s="105">
        <v>0</v>
      </c>
      <c r="F459" s="124">
        <f t="shared" si="47"/>
        <v>96</v>
      </c>
    </row>
    <row r="460" spans="1:6" x14ac:dyDescent="0.25">
      <c r="A460" s="251"/>
      <c r="B460" s="187" t="s">
        <v>50</v>
      </c>
      <c r="C460" s="52">
        <v>98</v>
      </c>
      <c r="D460" s="52">
        <v>8</v>
      </c>
      <c r="E460" s="61">
        <v>0</v>
      </c>
      <c r="F460" s="124">
        <f t="shared" si="47"/>
        <v>106</v>
      </c>
    </row>
    <row r="461" spans="1:6" ht="15.75" thickBot="1" x14ac:dyDescent="0.3">
      <c r="A461" s="251"/>
      <c r="B461" s="188" t="s">
        <v>20</v>
      </c>
      <c r="C461" s="69">
        <v>0</v>
      </c>
      <c r="D461" s="69">
        <v>0</v>
      </c>
      <c r="E461" s="52">
        <v>197</v>
      </c>
      <c r="F461" s="124">
        <f t="shared" si="47"/>
        <v>197</v>
      </c>
    </row>
    <row r="462" spans="1:6" ht="15.75" thickBot="1" x14ac:dyDescent="0.3">
      <c r="A462" s="262" t="s">
        <v>299</v>
      </c>
      <c r="B462" s="263"/>
      <c r="C462" s="103">
        <f>SUM(C444:C461)</f>
        <v>801</v>
      </c>
      <c r="D462" s="103">
        <f>SUM(D444:D461)</f>
        <v>815</v>
      </c>
      <c r="E462" s="103">
        <f>SUM(E444:E461)</f>
        <v>681</v>
      </c>
      <c r="F462" s="131">
        <f>SUM(F444:F461)</f>
        <v>2297</v>
      </c>
    </row>
    <row r="463" spans="1:6" x14ac:dyDescent="0.25">
      <c r="A463" s="322" t="s">
        <v>314</v>
      </c>
      <c r="B463" s="324" t="s">
        <v>301</v>
      </c>
      <c r="C463" s="324" t="s">
        <v>315</v>
      </c>
      <c r="D463" s="324"/>
      <c r="E463" s="324"/>
      <c r="F463" s="326" t="s">
        <v>299</v>
      </c>
    </row>
    <row r="464" spans="1:6" ht="15.75" thickBot="1" x14ac:dyDescent="0.3">
      <c r="A464" s="323"/>
      <c r="B464" s="325"/>
      <c r="C464" s="50" t="s">
        <v>55</v>
      </c>
      <c r="D464" s="50" t="s">
        <v>56</v>
      </c>
      <c r="E464" s="50" t="s">
        <v>57</v>
      </c>
      <c r="F464" s="327"/>
    </row>
    <row r="465" spans="1:6" x14ac:dyDescent="0.25">
      <c r="A465" s="251" t="s">
        <v>250</v>
      </c>
      <c r="B465" s="191" t="s">
        <v>37</v>
      </c>
      <c r="C465" s="52">
        <v>0</v>
      </c>
      <c r="D465" s="52">
        <v>0</v>
      </c>
      <c r="E465" s="52">
        <v>0</v>
      </c>
      <c r="F465" s="124">
        <f t="shared" ref="F465:F467" si="48">SUM(C465:E465)</f>
        <v>0</v>
      </c>
    </row>
    <row r="466" spans="1:6" x14ac:dyDescent="0.25">
      <c r="A466" s="251"/>
      <c r="B466" s="176" t="s">
        <v>38</v>
      </c>
      <c r="C466" s="52">
        <v>11</v>
      </c>
      <c r="D466" s="52">
        <v>27</v>
      </c>
      <c r="E466" s="52">
        <v>21</v>
      </c>
      <c r="F466" s="124">
        <f t="shared" si="48"/>
        <v>59</v>
      </c>
    </row>
    <row r="467" spans="1:6" x14ac:dyDescent="0.25">
      <c r="A467" s="251"/>
      <c r="B467" s="176" t="s">
        <v>39</v>
      </c>
      <c r="C467" s="52">
        <v>27</v>
      </c>
      <c r="D467" s="52">
        <v>7</v>
      </c>
      <c r="E467" s="77">
        <v>0</v>
      </c>
      <c r="F467" s="124">
        <f t="shared" si="48"/>
        <v>34</v>
      </c>
    </row>
    <row r="468" spans="1:6" x14ac:dyDescent="0.25">
      <c r="A468" s="251"/>
      <c r="B468" s="176" t="s">
        <v>40</v>
      </c>
      <c r="C468" s="52">
        <v>1</v>
      </c>
      <c r="D468" s="52">
        <v>0</v>
      </c>
      <c r="E468" s="52">
        <v>137</v>
      </c>
      <c r="F468" s="124">
        <f>SUM(C468:E468)</f>
        <v>138</v>
      </c>
    </row>
    <row r="469" spans="1:6" x14ac:dyDescent="0.25">
      <c r="A469" s="251"/>
      <c r="B469" s="176" t="s">
        <v>41</v>
      </c>
      <c r="C469" s="52">
        <v>76</v>
      </c>
      <c r="D469" s="52">
        <v>43</v>
      </c>
      <c r="E469" s="52">
        <v>0</v>
      </c>
      <c r="F469" s="124">
        <f t="shared" ref="F469:F472" si="49">SUM(C469:E469)</f>
        <v>119</v>
      </c>
    </row>
    <row r="470" spans="1:6" x14ac:dyDescent="0.25">
      <c r="A470" s="251"/>
      <c r="B470" s="176" t="s">
        <v>42</v>
      </c>
      <c r="C470" s="52">
        <v>0</v>
      </c>
      <c r="D470" s="52">
        <v>0</v>
      </c>
      <c r="E470" s="105">
        <v>0</v>
      </c>
      <c r="F470" s="124">
        <f t="shared" si="49"/>
        <v>0</v>
      </c>
    </row>
    <row r="471" spans="1:6" x14ac:dyDescent="0.25">
      <c r="A471" s="251"/>
      <c r="B471" s="176" t="s">
        <v>51</v>
      </c>
      <c r="C471" s="52">
        <v>11</v>
      </c>
      <c r="D471" s="52">
        <v>27</v>
      </c>
      <c r="E471" s="52">
        <v>0</v>
      </c>
      <c r="F471" s="124">
        <f t="shared" si="49"/>
        <v>38</v>
      </c>
    </row>
    <row r="472" spans="1:6" x14ac:dyDescent="0.25">
      <c r="A472" s="251"/>
      <c r="B472" s="176" t="s">
        <v>43</v>
      </c>
      <c r="C472" s="52">
        <v>0</v>
      </c>
      <c r="D472" s="52">
        <v>0</v>
      </c>
      <c r="E472" s="105">
        <v>0</v>
      </c>
      <c r="F472" s="124">
        <f t="shared" si="49"/>
        <v>0</v>
      </c>
    </row>
    <row r="473" spans="1:6" x14ac:dyDescent="0.25">
      <c r="A473" s="251"/>
      <c r="B473" s="176" t="s">
        <v>44</v>
      </c>
      <c r="C473" s="52">
        <v>14</v>
      </c>
      <c r="D473" s="52">
        <v>25</v>
      </c>
      <c r="E473" s="52">
        <v>44</v>
      </c>
      <c r="F473" s="124">
        <f>SUM(C473:E473)</f>
        <v>83</v>
      </c>
    </row>
    <row r="474" spans="1:6" x14ac:dyDescent="0.25">
      <c r="A474" s="251"/>
      <c r="B474" s="176" t="s">
        <v>45</v>
      </c>
      <c r="C474" s="52">
        <v>49</v>
      </c>
      <c r="D474" s="52">
        <v>47</v>
      </c>
      <c r="E474" s="105">
        <v>0</v>
      </c>
      <c r="F474" s="124">
        <f t="shared" ref="F474:F482" si="50">SUM(C474:E474)</f>
        <v>96</v>
      </c>
    </row>
    <row r="475" spans="1:6" x14ac:dyDescent="0.25">
      <c r="A475" s="251"/>
      <c r="B475" s="176" t="s">
        <v>52</v>
      </c>
      <c r="C475" s="52">
        <v>0</v>
      </c>
      <c r="D475" s="52">
        <v>10</v>
      </c>
      <c r="E475" s="52">
        <v>0</v>
      </c>
      <c r="F475" s="124">
        <f t="shared" si="50"/>
        <v>10</v>
      </c>
    </row>
    <row r="476" spans="1:6" x14ac:dyDescent="0.25">
      <c r="A476" s="251"/>
      <c r="B476" s="176" t="s">
        <v>46</v>
      </c>
      <c r="C476" s="52">
        <v>2</v>
      </c>
      <c r="D476" s="52">
        <v>0</v>
      </c>
      <c r="E476" s="105">
        <v>0</v>
      </c>
      <c r="F476" s="124">
        <f t="shared" si="50"/>
        <v>2</v>
      </c>
    </row>
    <row r="477" spans="1:6" ht="25.5" x14ac:dyDescent="0.25">
      <c r="A477" s="251"/>
      <c r="B477" s="176" t="s">
        <v>47</v>
      </c>
      <c r="C477" s="52">
        <v>6</v>
      </c>
      <c r="D477" s="52">
        <v>0</v>
      </c>
      <c r="E477" s="52">
        <v>0</v>
      </c>
      <c r="F477" s="124">
        <f t="shared" si="50"/>
        <v>6</v>
      </c>
    </row>
    <row r="478" spans="1:6" x14ac:dyDescent="0.25">
      <c r="A478" s="251"/>
      <c r="B478" s="176" t="s">
        <v>48</v>
      </c>
      <c r="C478" s="86">
        <v>0</v>
      </c>
      <c r="D478" s="86">
        <v>0</v>
      </c>
      <c r="E478" s="105">
        <v>0</v>
      </c>
      <c r="F478" s="124">
        <f t="shared" si="50"/>
        <v>0</v>
      </c>
    </row>
    <row r="479" spans="1:6" x14ac:dyDescent="0.25">
      <c r="A479" s="251"/>
      <c r="B479" s="176" t="s">
        <v>49</v>
      </c>
      <c r="C479" s="52">
        <v>1</v>
      </c>
      <c r="D479" s="52">
        <v>0</v>
      </c>
      <c r="E479" s="52">
        <v>7</v>
      </c>
      <c r="F479" s="124">
        <f t="shared" si="50"/>
        <v>8</v>
      </c>
    </row>
    <row r="480" spans="1:6" x14ac:dyDescent="0.25">
      <c r="A480" s="251"/>
      <c r="B480" s="176" t="s">
        <v>53</v>
      </c>
      <c r="C480" s="52">
        <v>20</v>
      </c>
      <c r="D480" s="52">
        <v>28</v>
      </c>
      <c r="E480" s="105">
        <v>0</v>
      </c>
      <c r="F480" s="124">
        <f t="shared" si="50"/>
        <v>48</v>
      </c>
    </row>
    <row r="481" spans="1:6" x14ac:dyDescent="0.25">
      <c r="A481" s="251"/>
      <c r="B481" s="187" t="s">
        <v>50</v>
      </c>
      <c r="C481" s="52">
        <v>16</v>
      </c>
      <c r="D481" s="52">
        <v>11</v>
      </c>
      <c r="E481" s="61">
        <v>0</v>
      </c>
      <c r="F481" s="124">
        <f t="shared" si="50"/>
        <v>27</v>
      </c>
    </row>
    <row r="482" spans="1:6" ht="15.75" thickBot="1" x14ac:dyDescent="0.3">
      <c r="A482" s="251"/>
      <c r="B482" s="188" t="s">
        <v>20</v>
      </c>
      <c r="C482" s="69">
        <v>0</v>
      </c>
      <c r="D482" s="69">
        <v>0</v>
      </c>
      <c r="E482" s="52">
        <v>0</v>
      </c>
      <c r="F482" s="124">
        <f t="shared" si="50"/>
        <v>0</v>
      </c>
    </row>
    <row r="483" spans="1:6" ht="15.75" thickBot="1" x14ac:dyDescent="0.3">
      <c r="A483" s="262" t="s">
        <v>299</v>
      </c>
      <c r="B483" s="263"/>
      <c r="C483" s="103">
        <f>SUM(C465:C482)</f>
        <v>234</v>
      </c>
      <c r="D483" s="103">
        <f>SUM(D465:D482)</f>
        <v>225</v>
      </c>
      <c r="E483" s="103">
        <f>SUM(E465:E482)</f>
        <v>209</v>
      </c>
      <c r="F483" s="131">
        <f>SUM(F465:F482)</f>
        <v>668</v>
      </c>
    </row>
    <row r="484" spans="1:6" x14ac:dyDescent="0.25">
      <c r="A484" s="322" t="s">
        <v>314</v>
      </c>
      <c r="B484" s="324" t="s">
        <v>301</v>
      </c>
      <c r="C484" s="324" t="s">
        <v>315</v>
      </c>
      <c r="D484" s="324"/>
      <c r="E484" s="324"/>
      <c r="F484" s="326" t="s">
        <v>299</v>
      </c>
    </row>
    <row r="485" spans="1:6" ht="15.75" thickBot="1" x14ac:dyDescent="0.3">
      <c r="A485" s="323"/>
      <c r="B485" s="325"/>
      <c r="C485" s="50" t="s">
        <v>55</v>
      </c>
      <c r="D485" s="50" t="s">
        <v>56</v>
      </c>
      <c r="E485" s="50" t="s">
        <v>57</v>
      </c>
      <c r="F485" s="327"/>
    </row>
    <row r="486" spans="1:6" x14ac:dyDescent="0.25">
      <c r="A486" s="251" t="s">
        <v>251</v>
      </c>
      <c r="B486" s="191" t="s">
        <v>37</v>
      </c>
      <c r="C486" s="52">
        <v>0</v>
      </c>
      <c r="D486" s="52">
        <v>0</v>
      </c>
      <c r="E486" s="52">
        <v>0</v>
      </c>
      <c r="F486" s="124">
        <f t="shared" ref="F486:F488" si="51">SUM(C486:E486)</f>
        <v>0</v>
      </c>
    </row>
    <row r="487" spans="1:6" x14ac:dyDescent="0.25">
      <c r="A487" s="251"/>
      <c r="B487" s="176" t="s">
        <v>38</v>
      </c>
      <c r="C487" s="52">
        <v>0</v>
      </c>
      <c r="D487" s="52">
        <v>0</v>
      </c>
      <c r="E487" s="52">
        <v>0</v>
      </c>
      <c r="F487" s="124">
        <f t="shared" si="51"/>
        <v>0</v>
      </c>
    </row>
    <row r="488" spans="1:6" x14ac:dyDescent="0.25">
      <c r="A488" s="251"/>
      <c r="B488" s="176" t="s">
        <v>39</v>
      </c>
      <c r="C488" s="52">
        <v>0</v>
      </c>
      <c r="D488" s="52">
        <v>0</v>
      </c>
      <c r="E488" s="52">
        <v>0</v>
      </c>
      <c r="F488" s="124">
        <f t="shared" si="51"/>
        <v>0</v>
      </c>
    </row>
    <row r="489" spans="1:6" x14ac:dyDescent="0.25">
      <c r="A489" s="251"/>
      <c r="B489" s="176" t="s">
        <v>40</v>
      </c>
      <c r="C489" s="52">
        <v>0</v>
      </c>
      <c r="D489" s="52">
        <v>0</v>
      </c>
      <c r="E489" s="52">
        <v>0</v>
      </c>
      <c r="F489" s="124">
        <f>SUM(C489:E489)</f>
        <v>0</v>
      </c>
    </row>
    <row r="490" spans="1:6" x14ac:dyDescent="0.25">
      <c r="A490" s="251"/>
      <c r="B490" s="176" t="s">
        <v>41</v>
      </c>
      <c r="C490" s="52">
        <v>1</v>
      </c>
      <c r="D490" s="52">
        <v>0</v>
      </c>
      <c r="E490" s="52">
        <v>0</v>
      </c>
      <c r="F490" s="124">
        <f t="shared" ref="F490:F493" si="52">SUM(C490:E490)</f>
        <v>1</v>
      </c>
    </row>
    <row r="491" spans="1:6" x14ac:dyDescent="0.25">
      <c r="A491" s="251"/>
      <c r="B491" s="176" t="s">
        <v>42</v>
      </c>
      <c r="C491" s="52">
        <v>0</v>
      </c>
      <c r="D491" s="52">
        <v>0</v>
      </c>
      <c r="E491" s="52">
        <v>0</v>
      </c>
      <c r="F491" s="124">
        <f t="shared" si="52"/>
        <v>0</v>
      </c>
    </row>
    <row r="492" spans="1:6" x14ac:dyDescent="0.25">
      <c r="A492" s="251"/>
      <c r="B492" s="176" t="s">
        <v>51</v>
      </c>
      <c r="C492" s="52">
        <v>0</v>
      </c>
      <c r="D492" s="52">
        <v>0</v>
      </c>
      <c r="E492" s="52">
        <v>0</v>
      </c>
      <c r="F492" s="124">
        <f t="shared" si="52"/>
        <v>0</v>
      </c>
    </row>
    <row r="493" spans="1:6" x14ac:dyDescent="0.25">
      <c r="A493" s="251"/>
      <c r="B493" s="176" t="s">
        <v>43</v>
      </c>
      <c r="C493" s="52">
        <v>0</v>
      </c>
      <c r="D493" s="52">
        <v>0</v>
      </c>
      <c r="E493" s="52">
        <v>0</v>
      </c>
      <c r="F493" s="124">
        <f t="shared" si="52"/>
        <v>0</v>
      </c>
    </row>
    <row r="494" spans="1:6" x14ac:dyDescent="0.25">
      <c r="A494" s="251"/>
      <c r="B494" s="176" t="s">
        <v>44</v>
      </c>
      <c r="C494" s="52">
        <v>0</v>
      </c>
      <c r="D494" s="52">
        <v>0</v>
      </c>
      <c r="E494" s="52">
        <v>0</v>
      </c>
      <c r="F494" s="124">
        <f>SUM(C494:E494)</f>
        <v>0</v>
      </c>
    </row>
    <row r="495" spans="1:6" x14ac:dyDescent="0.25">
      <c r="A495" s="251"/>
      <c r="B495" s="176" t="s">
        <v>45</v>
      </c>
      <c r="C495" s="52">
        <v>0</v>
      </c>
      <c r="D495" s="52">
        <v>0</v>
      </c>
      <c r="E495" s="52">
        <v>0</v>
      </c>
      <c r="F495" s="124">
        <f t="shared" ref="F495:F503" si="53">SUM(C495:E495)</f>
        <v>0</v>
      </c>
    </row>
    <row r="496" spans="1:6" x14ac:dyDescent="0.25">
      <c r="A496" s="251"/>
      <c r="B496" s="176" t="s">
        <v>52</v>
      </c>
      <c r="C496" s="52">
        <v>0</v>
      </c>
      <c r="D496" s="52">
        <v>0</v>
      </c>
      <c r="E496" s="52">
        <v>0</v>
      </c>
      <c r="F496" s="124">
        <f t="shared" si="53"/>
        <v>0</v>
      </c>
    </row>
    <row r="497" spans="1:6" x14ac:dyDescent="0.25">
      <c r="A497" s="251"/>
      <c r="B497" s="176" t="s">
        <v>46</v>
      </c>
      <c r="C497" s="52">
        <v>0</v>
      </c>
      <c r="D497" s="52">
        <v>0</v>
      </c>
      <c r="E497" s="52">
        <v>0</v>
      </c>
      <c r="F497" s="124">
        <f t="shared" si="53"/>
        <v>0</v>
      </c>
    </row>
    <row r="498" spans="1:6" ht="25.5" x14ac:dyDescent="0.25">
      <c r="A498" s="251"/>
      <c r="B498" s="176" t="s">
        <v>47</v>
      </c>
      <c r="C498" s="52">
        <v>0</v>
      </c>
      <c r="D498" s="52">
        <v>0</v>
      </c>
      <c r="E498" s="52">
        <v>0</v>
      </c>
      <c r="F498" s="124">
        <f t="shared" si="53"/>
        <v>0</v>
      </c>
    </row>
    <row r="499" spans="1:6" x14ac:dyDescent="0.25">
      <c r="A499" s="251"/>
      <c r="B499" s="176" t="s">
        <v>48</v>
      </c>
      <c r="C499" s="52">
        <v>0</v>
      </c>
      <c r="D499" s="52">
        <v>0</v>
      </c>
      <c r="E499" s="52">
        <v>0</v>
      </c>
      <c r="F499" s="124">
        <f t="shared" si="53"/>
        <v>0</v>
      </c>
    </row>
    <row r="500" spans="1:6" x14ac:dyDescent="0.25">
      <c r="A500" s="251"/>
      <c r="B500" s="176" t="s">
        <v>49</v>
      </c>
      <c r="C500" s="52">
        <v>0</v>
      </c>
      <c r="D500" s="52">
        <v>0</v>
      </c>
      <c r="E500" s="52">
        <v>0</v>
      </c>
      <c r="F500" s="124">
        <f t="shared" si="53"/>
        <v>0</v>
      </c>
    </row>
    <row r="501" spans="1:6" x14ac:dyDescent="0.25">
      <c r="A501" s="251"/>
      <c r="B501" s="176" t="s">
        <v>53</v>
      </c>
      <c r="C501" s="52">
        <v>0</v>
      </c>
      <c r="D501" s="52">
        <v>0</v>
      </c>
      <c r="E501" s="52">
        <v>0</v>
      </c>
      <c r="F501" s="124">
        <f t="shared" si="53"/>
        <v>0</v>
      </c>
    </row>
    <row r="502" spans="1:6" x14ac:dyDescent="0.25">
      <c r="A502" s="251"/>
      <c r="B502" s="187" t="s">
        <v>50</v>
      </c>
      <c r="C502" s="52">
        <v>0</v>
      </c>
      <c r="D502" s="52">
        <v>0</v>
      </c>
      <c r="E502" s="52">
        <v>0</v>
      </c>
      <c r="F502" s="124">
        <f t="shared" si="53"/>
        <v>0</v>
      </c>
    </row>
    <row r="503" spans="1:6" ht="15.75" thickBot="1" x14ac:dyDescent="0.3">
      <c r="A503" s="251"/>
      <c r="B503" s="188" t="s">
        <v>20</v>
      </c>
      <c r="C503" s="52">
        <v>0</v>
      </c>
      <c r="D503" s="52">
        <v>0</v>
      </c>
      <c r="E503" s="52">
        <v>0</v>
      </c>
      <c r="F503" s="124">
        <f t="shared" si="53"/>
        <v>0</v>
      </c>
    </row>
    <row r="504" spans="1:6" ht="15.75" thickBot="1" x14ac:dyDescent="0.3">
      <c r="A504" s="262" t="s">
        <v>299</v>
      </c>
      <c r="B504" s="263"/>
      <c r="C504" s="103">
        <f>SUM(C486:C503)</f>
        <v>1</v>
      </c>
      <c r="D504" s="103">
        <f>SUM(D486:D503)</f>
        <v>0</v>
      </c>
      <c r="E504" s="103">
        <f>SUM(E486:E503)</f>
        <v>0</v>
      </c>
      <c r="F504" s="131">
        <f>SUM(F486:F503)</f>
        <v>1</v>
      </c>
    </row>
    <row r="505" spans="1:6" x14ac:dyDescent="0.25">
      <c r="A505" s="322" t="s">
        <v>314</v>
      </c>
      <c r="B505" s="324" t="s">
        <v>301</v>
      </c>
      <c r="C505" s="324" t="s">
        <v>315</v>
      </c>
      <c r="D505" s="324"/>
      <c r="E505" s="324"/>
      <c r="F505" s="326" t="s">
        <v>299</v>
      </c>
    </row>
    <row r="506" spans="1:6" ht="15.75" thickBot="1" x14ac:dyDescent="0.3">
      <c r="A506" s="323"/>
      <c r="B506" s="325"/>
      <c r="C506" s="50" t="s">
        <v>55</v>
      </c>
      <c r="D506" s="50" t="s">
        <v>56</v>
      </c>
      <c r="E506" s="50" t="s">
        <v>57</v>
      </c>
      <c r="F506" s="327"/>
    </row>
    <row r="507" spans="1:6" x14ac:dyDescent="0.25">
      <c r="A507" s="251" t="s">
        <v>252</v>
      </c>
      <c r="B507" s="191" t="s">
        <v>37</v>
      </c>
      <c r="C507" s="52">
        <v>0</v>
      </c>
      <c r="D507" s="52">
        <v>0</v>
      </c>
      <c r="E507" s="52">
        <v>0</v>
      </c>
      <c r="F507" s="124">
        <f t="shared" ref="F507:F509" si="54">SUM(C507:E507)</f>
        <v>0</v>
      </c>
    </row>
    <row r="508" spans="1:6" x14ac:dyDescent="0.25">
      <c r="A508" s="251"/>
      <c r="B508" s="176" t="s">
        <v>38</v>
      </c>
      <c r="C508" s="52">
        <v>0</v>
      </c>
      <c r="D508" s="52">
        <v>0</v>
      </c>
      <c r="E508" s="52">
        <v>0</v>
      </c>
      <c r="F508" s="124">
        <f t="shared" si="54"/>
        <v>0</v>
      </c>
    </row>
    <row r="509" spans="1:6" x14ac:dyDescent="0.25">
      <c r="A509" s="251"/>
      <c r="B509" s="176" t="s">
        <v>39</v>
      </c>
      <c r="C509" s="52">
        <v>0</v>
      </c>
      <c r="D509" s="52">
        <v>0</v>
      </c>
      <c r="E509" s="52">
        <v>0</v>
      </c>
      <c r="F509" s="124">
        <f t="shared" si="54"/>
        <v>0</v>
      </c>
    </row>
    <row r="510" spans="1:6" x14ac:dyDescent="0.25">
      <c r="A510" s="251"/>
      <c r="B510" s="176" t="s">
        <v>40</v>
      </c>
      <c r="C510" s="52">
        <v>0</v>
      </c>
      <c r="D510" s="52">
        <v>0</v>
      </c>
      <c r="E510" s="52">
        <v>0</v>
      </c>
      <c r="F510" s="124">
        <f>SUM(C510:E510)</f>
        <v>0</v>
      </c>
    </row>
    <row r="511" spans="1:6" x14ac:dyDescent="0.25">
      <c r="A511" s="251"/>
      <c r="B511" s="176" t="s">
        <v>41</v>
      </c>
      <c r="C511" s="52">
        <v>0</v>
      </c>
      <c r="D511" s="52">
        <v>0</v>
      </c>
      <c r="E511" s="52">
        <v>0</v>
      </c>
      <c r="F511" s="124">
        <f t="shared" ref="F511:F514" si="55">SUM(C511:E511)</f>
        <v>0</v>
      </c>
    </row>
    <row r="512" spans="1:6" x14ac:dyDescent="0.25">
      <c r="A512" s="251"/>
      <c r="B512" s="176" t="s">
        <v>42</v>
      </c>
      <c r="C512" s="52">
        <v>0</v>
      </c>
      <c r="D512" s="52">
        <v>0</v>
      </c>
      <c r="E512" s="52">
        <v>0</v>
      </c>
      <c r="F512" s="124">
        <f t="shared" si="55"/>
        <v>0</v>
      </c>
    </row>
    <row r="513" spans="1:6" x14ac:dyDescent="0.25">
      <c r="A513" s="251"/>
      <c r="B513" s="176" t="s">
        <v>51</v>
      </c>
      <c r="C513" s="52">
        <v>0</v>
      </c>
      <c r="D513" s="52">
        <v>0</v>
      </c>
      <c r="E513" s="52">
        <v>0</v>
      </c>
      <c r="F513" s="124">
        <f t="shared" si="55"/>
        <v>0</v>
      </c>
    </row>
    <row r="514" spans="1:6" x14ac:dyDescent="0.25">
      <c r="A514" s="251"/>
      <c r="B514" s="176" t="s">
        <v>43</v>
      </c>
      <c r="C514" s="52">
        <v>0</v>
      </c>
      <c r="D514" s="52">
        <v>0</v>
      </c>
      <c r="E514" s="52">
        <v>0</v>
      </c>
      <c r="F514" s="124">
        <f t="shared" si="55"/>
        <v>0</v>
      </c>
    </row>
    <row r="515" spans="1:6" x14ac:dyDescent="0.25">
      <c r="A515" s="251"/>
      <c r="B515" s="176" t="s">
        <v>44</v>
      </c>
      <c r="C515" s="52">
        <v>0</v>
      </c>
      <c r="D515" s="52">
        <v>0</v>
      </c>
      <c r="E515" s="52">
        <v>0</v>
      </c>
      <c r="F515" s="124">
        <f>SUM(C515:E515)</f>
        <v>0</v>
      </c>
    </row>
    <row r="516" spans="1:6" x14ac:dyDescent="0.25">
      <c r="A516" s="251"/>
      <c r="B516" s="176" t="s">
        <v>45</v>
      </c>
      <c r="C516" s="52">
        <v>0</v>
      </c>
      <c r="D516" s="52">
        <v>0</v>
      </c>
      <c r="E516" s="52">
        <v>0</v>
      </c>
      <c r="F516" s="124">
        <f t="shared" ref="F516:F524" si="56">SUM(C516:E516)</f>
        <v>0</v>
      </c>
    </row>
    <row r="517" spans="1:6" x14ac:dyDescent="0.25">
      <c r="A517" s="251"/>
      <c r="B517" s="176" t="s">
        <v>52</v>
      </c>
      <c r="C517" s="52">
        <v>0</v>
      </c>
      <c r="D517" s="52">
        <v>0</v>
      </c>
      <c r="E517" s="52">
        <v>0</v>
      </c>
      <c r="F517" s="124">
        <f t="shared" si="56"/>
        <v>0</v>
      </c>
    </row>
    <row r="518" spans="1:6" x14ac:dyDescent="0.25">
      <c r="A518" s="251"/>
      <c r="B518" s="176" t="s">
        <v>46</v>
      </c>
      <c r="C518" s="52">
        <v>0</v>
      </c>
      <c r="D518" s="52">
        <v>0</v>
      </c>
      <c r="E518" s="52">
        <v>0</v>
      </c>
      <c r="F518" s="124">
        <f t="shared" si="56"/>
        <v>0</v>
      </c>
    </row>
    <row r="519" spans="1:6" ht="25.5" x14ac:dyDescent="0.25">
      <c r="A519" s="251"/>
      <c r="B519" s="176" t="s">
        <v>47</v>
      </c>
      <c r="C519" s="52">
        <v>0</v>
      </c>
      <c r="D519" s="52">
        <v>0</v>
      </c>
      <c r="E519" s="52">
        <v>0</v>
      </c>
      <c r="F519" s="124">
        <f t="shared" si="56"/>
        <v>0</v>
      </c>
    </row>
    <row r="520" spans="1:6" x14ac:dyDescent="0.25">
      <c r="A520" s="251"/>
      <c r="B520" s="176" t="s">
        <v>48</v>
      </c>
      <c r="C520" s="52">
        <v>0</v>
      </c>
      <c r="D520" s="52">
        <v>0</v>
      </c>
      <c r="E520" s="52">
        <v>0</v>
      </c>
      <c r="F520" s="124">
        <f t="shared" si="56"/>
        <v>0</v>
      </c>
    </row>
    <row r="521" spans="1:6" x14ac:dyDescent="0.25">
      <c r="A521" s="251"/>
      <c r="B521" s="176" t="s">
        <v>49</v>
      </c>
      <c r="C521" s="52">
        <v>0</v>
      </c>
      <c r="D521" s="52">
        <v>0</v>
      </c>
      <c r="E521" s="52">
        <v>0</v>
      </c>
      <c r="F521" s="124">
        <f t="shared" si="56"/>
        <v>0</v>
      </c>
    </row>
    <row r="522" spans="1:6" x14ac:dyDescent="0.25">
      <c r="A522" s="251"/>
      <c r="B522" s="176" t="s">
        <v>53</v>
      </c>
      <c r="C522" s="52">
        <v>0</v>
      </c>
      <c r="D522" s="52">
        <v>0</v>
      </c>
      <c r="E522" s="52">
        <v>0</v>
      </c>
      <c r="F522" s="124">
        <f t="shared" si="56"/>
        <v>0</v>
      </c>
    </row>
    <row r="523" spans="1:6" x14ac:dyDescent="0.25">
      <c r="A523" s="251"/>
      <c r="B523" s="187" t="s">
        <v>50</v>
      </c>
      <c r="C523" s="52">
        <v>0</v>
      </c>
      <c r="D523" s="52">
        <v>0</v>
      </c>
      <c r="E523" s="52">
        <v>0</v>
      </c>
      <c r="F523" s="124">
        <f t="shared" si="56"/>
        <v>0</v>
      </c>
    </row>
    <row r="524" spans="1:6" ht="15.75" thickBot="1" x14ac:dyDescent="0.3">
      <c r="A524" s="251"/>
      <c r="B524" s="188" t="s">
        <v>20</v>
      </c>
      <c r="C524" s="52">
        <v>0</v>
      </c>
      <c r="D524" s="52">
        <v>0</v>
      </c>
      <c r="E524" s="52">
        <v>0</v>
      </c>
      <c r="F524" s="124">
        <f t="shared" si="56"/>
        <v>0</v>
      </c>
    </row>
    <row r="525" spans="1:6" ht="15.75" thickBot="1" x14ac:dyDescent="0.3">
      <c r="A525" s="262" t="s">
        <v>299</v>
      </c>
      <c r="B525" s="263"/>
      <c r="C525" s="103">
        <f>SUM(C507:C524)</f>
        <v>0</v>
      </c>
      <c r="D525" s="103">
        <f>SUM(D507:D524)</f>
        <v>0</v>
      </c>
      <c r="E525" s="103">
        <f>SUM(E507:E524)</f>
        <v>0</v>
      </c>
      <c r="F525" s="131">
        <f>SUM(F507:F524)</f>
        <v>0</v>
      </c>
    </row>
    <row r="526" spans="1:6" x14ac:dyDescent="0.25">
      <c r="A526" s="322" t="s">
        <v>314</v>
      </c>
      <c r="B526" s="324" t="s">
        <v>301</v>
      </c>
      <c r="C526" s="324" t="s">
        <v>315</v>
      </c>
      <c r="D526" s="324"/>
      <c r="E526" s="324"/>
      <c r="F526" s="326" t="s">
        <v>299</v>
      </c>
    </row>
    <row r="527" spans="1:6" ht="15.75" thickBot="1" x14ac:dyDescent="0.3">
      <c r="A527" s="323"/>
      <c r="B527" s="325"/>
      <c r="C527" s="50" t="s">
        <v>55</v>
      </c>
      <c r="D527" s="50" t="s">
        <v>56</v>
      </c>
      <c r="E527" s="50" t="s">
        <v>57</v>
      </c>
      <c r="F527" s="327"/>
    </row>
    <row r="528" spans="1:6" x14ac:dyDescent="0.25">
      <c r="A528" s="251" t="s">
        <v>254</v>
      </c>
      <c r="B528" s="191" t="s">
        <v>37</v>
      </c>
      <c r="C528" s="52">
        <v>0</v>
      </c>
      <c r="D528" s="52">
        <v>0</v>
      </c>
      <c r="E528" s="52">
        <v>0</v>
      </c>
      <c r="F528" s="124">
        <f t="shared" ref="F528:F530" si="57">SUM(C528:E528)</f>
        <v>0</v>
      </c>
    </row>
    <row r="529" spans="1:6" x14ac:dyDescent="0.25">
      <c r="A529" s="251"/>
      <c r="B529" s="176" t="s">
        <v>38</v>
      </c>
      <c r="C529" s="52">
        <v>0</v>
      </c>
      <c r="D529" s="52">
        <v>0</v>
      </c>
      <c r="E529" s="52">
        <v>0</v>
      </c>
      <c r="F529" s="124">
        <f t="shared" si="57"/>
        <v>0</v>
      </c>
    </row>
    <row r="530" spans="1:6" x14ac:dyDescent="0.25">
      <c r="A530" s="251"/>
      <c r="B530" s="176" t="s">
        <v>39</v>
      </c>
      <c r="C530" s="52">
        <v>0</v>
      </c>
      <c r="D530" s="52">
        <v>0</v>
      </c>
      <c r="E530" s="52">
        <v>0</v>
      </c>
      <c r="F530" s="124">
        <f t="shared" si="57"/>
        <v>0</v>
      </c>
    </row>
    <row r="531" spans="1:6" x14ac:dyDescent="0.25">
      <c r="A531" s="251"/>
      <c r="B531" s="176" t="s">
        <v>40</v>
      </c>
      <c r="C531" s="52">
        <v>0</v>
      </c>
      <c r="D531" s="52">
        <v>0</v>
      </c>
      <c r="E531" s="52">
        <v>0</v>
      </c>
      <c r="F531" s="124">
        <f>SUM(C531:E531)</f>
        <v>0</v>
      </c>
    </row>
    <row r="532" spans="1:6" x14ac:dyDescent="0.25">
      <c r="A532" s="251"/>
      <c r="B532" s="176" t="s">
        <v>41</v>
      </c>
      <c r="C532" s="52">
        <v>0</v>
      </c>
      <c r="D532" s="52">
        <v>0</v>
      </c>
      <c r="E532" s="52">
        <v>0</v>
      </c>
      <c r="F532" s="124">
        <f t="shared" ref="F532:F535" si="58">SUM(C532:E532)</f>
        <v>0</v>
      </c>
    </row>
    <row r="533" spans="1:6" x14ac:dyDescent="0.25">
      <c r="A533" s="251"/>
      <c r="B533" s="176" t="s">
        <v>42</v>
      </c>
      <c r="C533" s="52">
        <v>0</v>
      </c>
      <c r="D533" s="52">
        <v>0</v>
      </c>
      <c r="E533" s="52">
        <v>0</v>
      </c>
      <c r="F533" s="124">
        <f t="shared" si="58"/>
        <v>0</v>
      </c>
    </row>
    <row r="534" spans="1:6" x14ac:dyDescent="0.25">
      <c r="A534" s="251"/>
      <c r="B534" s="176" t="s">
        <v>51</v>
      </c>
      <c r="C534" s="52">
        <v>0</v>
      </c>
      <c r="D534" s="52">
        <v>0</v>
      </c>
      <c r="E534" s="52">
        <v>0</v>
      </c>
      <c r="F534" s="124">
        <f t="shared" si="58"/>
        <v>0</v>
      </c>
    </row>
    <row r="535" spans="1:6" x14ac:dyDescent="0.25">
      <c r="A535" s="251"/>
      <c r="B535" s="176" t="s">
        <v>43</v>
      </c>
      <c r="C535" s="52">
        <v>0</v>
      </c>
      <c r="D535" s="52">
        <v>0</v>
      </c>
      <c r="E535" s="52">
        <v>0</v>
      </c>
      <c r="F535" s="124">
        <f t="shared" si="58"/>
        <v>0</v>
      </c>
    </row>
    <row r="536" spans="1:6" x14ac:dyDescent="0.25">
      <c r="A536" s="251"/>
      <c r="B536" s="176" t="s">
        <v>44</v>
      </c>
      <c r="C536" s="52">
        <v>0</v>
      </c>
      <c r="D536" s="52">
        <v>0</v>
      </c>
      <c r="E536" s="52">
        <v>0</v>
      </c>
      <c r="F536" s="124">
        <f>SUM(C536:E536)</f>
        <v>0</v>
      </c>
    </row>
    <row r="537" spans="1:6" x14ac:dyDescent="0.25">
      <c r="A537" s="251"/>
      <c r="B537" s="176" t="s">
        <v>45</v>
      </c>
      <c r="C537" s="52">
        <v>0</v>
      </c>
      <c r="D537" s="52">
        <v>0</v>
      </c>
      <c r="E537" s="52">
        <v>0</v>
      </c>
      <c r="F537" s="124">
        <f t="shared" ref="F537:F545" si="59">SUM(C537:E537)</f>
        <v>0</v>
      </c>
    </row>
    <row r="538" spans="1:6" x14ac:dyDescent="0.25">
      <c r="A538" s="251"/>
      <c r="B538" s="176" t="s">
        <v>52</v>
      </c>
      <c r="C538" s="52">
        <v>0</v>
      </c>
      <c r="D538" s="52">
        <v>0</v>
      </c>
      <c r="E538" s="52">
        <v>0</v>
      </c>
      <c r="F538" s="124">
        <f t="shared" si="59"/>
        <v>0</v>
      </c>
    </row>
    <row r="539" spans="1:6" x14ac:dyDescent="0.25">
      <c r="A539" s="251"/>
      <c r="B539" s="176" t="s">
        <v>46</v>
      </c>
      <c r="C539" s="52">
        <v>0</v>
      </c>
      <c r="D539" s="52">
        <v>0</v>
      </c>
      <c r="E539" s="52">
        <v>0</v>
      </c>
      <c r="F539" s="124">
        <f t="shared" si="59"/>
        <v>0</v>
      </c>
    </row>
    <row r="540" spans="1:6" ht="25.5" x14ac:dyDescent="0.25">
      <c r="A540" s="251"/>
      <c r="B540" s="176" t="s">
        <v>47</v>
      </c>
      <c r="C540" s="52">
        <v>0</v>
      </c>
      <c r="D540" s="52">
        <v>0</v>
      </c>
      <c r="E540" s="52">
        <v>0</v>
      </c>
      <c r="F540" s="124">
        <f t="shared" si="59"/>
        <v>0</v>
      </c>
    </row>
    <row r="541" spans="1:6" x14ac:dyDescent="0.25">
      <c r="A541" s="251"/>
      <c r="B541" s="176" t="s">
        <v>48</v>
      </c>
      <c r="C541" s="52">
        <v>0</v>
      </c>
      <c r="D541" s="52">
        <v>0</v>
      </c>
      <c r="E541" s="52">
        <v>0</v>
      </c>
      <c r="F541" s="124">
        <f t="shared" si="59"/>
        <v>0</v>
      </c>
    </row>
    <row r="542" spans="1:6" x14ac:dyDescent="0.25">
      <c r="A542" s="251"/>
      <c r="B542" s="176" t="s">
        <v>49</v>
      </c>
      <c r="C542" s="52">
        <v>0</v>
      </c>
      <c r="D542" s="52">
        <v>0</v>
      </c>
      <c r="E542" s="52">
        <v>0</v>
      </c>
      <c r="F542" s="124">
        <f t="shared" si="59"/>
        <v>0</v>
      </c>
    </row>
    <row r="543" spans="1:6" x14ac:dyDescent="0.25">
      <c r="A543" s="251"/>
      <c r="B543" s="176" t="s">
        <v>53</v>
      </c>
      <c r="C543" s="52">
        <v>0</v>
      </c>
      <c r="D543" s="52">
        <v>0</v>
      </c>
      <c r="E543" s="52">
        <v>0</v>
      </c>
      <c r="F543" s="124">
        <f t="shared" si="59"/>
        <v>0</v>
      </c>
    </row>
    <row r="544" spans="1:6" x14ac:dyDescent="0.25">
      <c r="A544" s="251"/>
      <c r="B544" s="187" t="s">
        <v>50</v>
      </c>
      <c r="C544" s="52">
        <v>0</v>
      </c>
      <c r="D544" s="52">
        <v>0</v>
      </c>
      <c r="E544" s="52">
        <v>0</v>
      </c>
      <c r="F544" s="124">
        <f t="shared" si="59"/>
        <v>0</v>
      </c>
    </row>
    <row r="545" spans="1:6" ht="15.75" thickBot="1" x14ac:dyDescent="0.3">
      <c r="A545" s="251"/>
      <c r="B545" s="188" t="s">
        <v>20</v>
      </c>
      <c r="C545" s="52">
        <v>0</v>
      </c>
      <c r="D545" s="52">
        <v>0</v>
      </c>
      <c r="E545" s="52">
        <v>0</v>
      </c>
      <c r="F545" s="124">
        <f t="shared" si="59"/>
        <v>0</v>
      </c>
    </row>
    <row r="546" spans="1:6" ht="15.75" thickBot="1" x14ac:dyDescent="0.3">
      <c r="A546" s="262" t="s">
        <v>299</v>
      </c>
      <c r="B546" s="263"/>
      <c r="C546" s="103">
        <f>SUM(C528:C545)</f>
        <v>0</v>
      </c>
      <c r="D546" s="103">
        <f>SUM(D528:D545)</f>
        <v>0</v>
      </c>
      <c r="E546" s="103">
        <f>SUM(E528:E545)</f>
        <v>0</v>
      </c>
      <c r="F546" s="131">
        <f>SUM(F528:F545)</f>
        <v>0</v>
      </c>
    </row>
    <row r="547" spans="1:6" x14ac:dyDescent="0.25">
      <c r="A547" s="322" t="s">
        <v>314</v>
      </c>
      <c r="B547" s="324" t="s">
        <v>301</v>
      </c>
      <c r="C547" s="324" t="s">
        <v>315</v>
      </c>
      <c r="D547" s="324"/>
      <c r="E547" s="324"/>
      <c r="F547" s="326" t="s">
        <v>299</v>
      </c>
    </row>
    <row r="548" spans="1:6" ht="15.75" thickBot="1" x14ac:dyDescent="0.3">
      <c r="A548" s="323"/>
      <c r="B548" s="325"/>
      <c r="C548" s="50" t="s">
        <v>55</v>
      </c>
      <c r="D548" s="50" t="s">
        <v>56</v>
      </c>
      <c r="E548" s="50" t="s">
        <v>57</v>
      </c>
      <c r="F548" s="327"/>
    </row>
    <row r="549" spans="1:6" x14ac:dyDescent="0.25">
      <c r="A549" s="251" t="s">
        <v>255</v>
      </c>
      <c r="B549" s="191" t="s">
        <v>37</v>
      </c>
      <c r="C549" s="52">
        <v>0</v>
      </c>
      <c r="D549" s="52">
        <v>0</v>
      </c>
      <c r="E549" s="52">
        <v>0</v>
      </c>
      <c r="F549" s="124">
        <f t="shared" ref="F549:F551" si="60">SUM(C549:E549)</f>
        <v>0</v>
      </c>
    </row>
    <row r="550" spans="1:6" x14ac:dyDescent="0.25">
      <c r="A550" s="251"/>
      <c r="B550" s="176" t="s">
        <v>38</v>
      </c>
      <c r="C550" s="52">
        <v>0</v>
      </c>
      <c r="D550" s="52">
        <v>0</v>
      </c>
      <c r="E550" s="52">
        <v>0</v>
      </c>
      <c r="F550" s="124">
        <f t="shared" si="60"/>
        <v>0</v>
      </c>
    </row>
    <row r="551" spans="1:6" x14ac:dyDescent="0.25">
      <c r="A551" s="251"/>
      <c r="B551" s="176" t="s">
        <v>39</v>
      </c>
      <c r="C551" s="52">
        <v>0</v>
      </c>
      <c r="D551" s="52">
        <v>0</v>
      </c>
      <c r="E551" s="52">
        <v>0</v>
      </c>
      <c r="F551" s="124">
        <f t="shared" si="60"/>
        <v>0</v>
      </c>
    </row>
    <row r="552" spans="1:6" x14ac:dyDescent="0.25">
      <c r="A552" s="251"/>
      <c r="B552" s="176" t="s">
        <v>40</v>
      </c>
      <c r="C552" s="52">
        <v>0</v>
      </c>
      <c r="D552" s="52">
        <v>1</v>
      </c>
      <c r="E552" s="52">
        <v>0</v>
      </c>
      <c r="F552" s="124">
        <f>SUM(C552:E552)</f>
        <v>1</v>
      </c>
    </row>
    <row r="553" spans="1:6" x14ac:dyDescent="0.25">
      <c r="A553" s="251"/>
      <c r="B553" s="176" t="s">
        <v>41</v>
      </c>
      <c r="C553" s="52">
        <v>0</v>
      </c>
      <c r="D553" s="52">
        <v>0</v>
      </c>
      <c r="E553" s="52">
        <v>0</v>
      </c>
      <c r="F553" s="124">
        <f t="shared" ref="F553:F556" si="61">SUM(C553:E553)</f>
        <v>0</v>
      </c>
    </row>
    <row r="554" spans="1:6" x14ac:dyDescent="0.25">
      <c r="A554" s="251"/>
      <c r="B554" s="176" t="s">
        <v>42</v>
      </c>
      <c r="C554" s="52">
        <v>0</v>
      </c>
      <c r="D554" s="52">
        <v>0</v>
      </c>
      <c r="E554" s="52">
        <v>0</v>
      </c>
      <c r="F554" s="124">
        <f t="shared" si="61"/>
        <v>0</v>
      </c>
    </row>
    <row r="555" spans="1:6" x14ac:dyDescent="0.25">
      <c r="A555" s="251"/>
      <c r="B555" s="176" t="s">
        <v>51</v>
      </c>
      <c r="C555" s="52">
        <v>0</v>
      </c>
      <c r="D555" s="52">
        <v>0</v>
      </c>
      <c r="E555" s="52">
        <v>0</v>
      </c>
      <c r="F555" s="124">
        <f t="shared" si="61"/>
        <v>0</v>
      </c>
    </row>
    <row r="556" spans="1:6" x14ac:dyDescent="0.25">
      <c r="A556" s="251"/>
      <c r="B556" s="176" t="s">
        <v>43</v>
      </c>
      <c r="C556" s="52">
        <v>0</v>
      </c>
      <c r="D556" s="52">
        <v>0</v>
      </c>
      <c r="E556" s="52">
        <v>0</v>
      </c>
      <c r="F556" s="124">
        <f t="shared" si="61"/>
        <v>0</v>
      </c>
    </row>
    <row r="557" spans="1:6" x14ac:dyDescent="0.25">
      <c r="A557" s="251"/>
      <c r="B557" s="176" t="s">
        <v>44</v>
      </c>
      <c r="C557" s="52">
        <v>0</v>
      </c>
      <c r="D557" s="52">
        <v>0</v>
      </c>
      <c r="E557" s="52">
        <v>0</v>
      </c>
      <c r="F557" s="124">
        <f>SUM(C557:E557)</f>
        <v>0</v>
      </c>
    </row>
    <row r="558" spans="1:6" x14ac:dyDescent="0.25">
      <c r="A558" s="251"/>
      <c r="B558" s="176" t="s">
        <v>45</v>
      </c>
      <c r="C558" s="52">
        <v>0</v>
      </c>
      <c r="D558" s="52">
        <v>0</v>
      </c>
      <c r="E558" s="52">
        <v>0</v>
      </c>
      <c r="F558" s="124">
        <f t="shared" ref="F558:F566" si="62">SUM(C558:E558)</f>
        <v>0</v>
      </c>
    </row>
    <row r="559" spans="1:6" x14ac:dyDescent="0.25">
      <c r="A559" s="251"/>
      <c r="B559" s="176" t="s">
        <v>52</v>
      </c>
      <c r="C559" s="52">
        <v>0</v>
      </c>
      <c r="D559" s="52">
        <v>0</v>
      </c>
      <c r="E559" s="52">
        <v>0</v>
      </c>
      <c r="F559" s="124">
        <f t="shared" si="62"/>
        <v>0</v>
      </c>
    </row>
    <row r="560" spans="1:6" x14ac:dyDescent="0.25">
      <c r="A560" s="251"/>
      <c r="B560" s="176" t="s">
        <v>46</v>
      </c>
      <c r="C560" s="52">
        <v>0</v>
      </c>
      <c r="D560" s="52">
        <v>0</v>
      </c>
      <c r="E560" s="52">
        <v>0</v>
      </c>
      <c r="F560" s="124">
        <f t="shared" si="62"/>
        <v>0</v>
      </c>
    </row>
    <row r="561" spans="1:6" ht="25.5" x14ac:dyDescent="0.25">
      <c r="A561" s="251"/>
      <c r="B561" s="176" t="s">
        <v>47</v>
      </c>
      <c r="C561" s="52">
        <v>0</v>
      </c>
      <c r="D561" s="52">
        <v>0</v>
      </c>
      <c r="E561" s="52">
        <v>0</v>
      </c>
      <c r="F561" s="124">
        <f t="shared" si="62"/>
        <v>0</v>
      </c>
    </row>
    <row r="562" spans="1:6" x14ac:dyDescent="0.25">
      <c r="A562" s="251"/>
      <c r="B562" s="176" t="s">
        <v>48</v>
      </c>
      <c r="C562" s="52">
        <v>0</v>
      </c>
      <c r="D562" s="52">
        <v>0</v>
      </c>
      <c r="E562" s="52">
        <v>0</v>
      </c>
      <c r="F562" s="124">
        <f t="shared" si="62"/>
        <v>0</v>
      </c>
    </row>
    <row r="563" spans="1:6" x14ac:dyDescent="0.25">
      <c r="A563" s="251"/>
      <c r="B563" s="176" t="s">
        <v>49</v>
      </c>
      <c r="C563" s="52">
        <v>0</v>
      </c>
      <c r="D563" s="52">
        <v>0</v>
      </c>
      <c r="E563" s="52">
        <v>0</v>
      </c>
      <c r="F563" s="124">
        <f t="shared" si="62"/>
        <v>0</v>
      </c>
    </row>
    <row r="564" spans="1:6" x14ac:dyDescent="0.25">
      <c r="A564" s="251"/>
      <c r="B564" s="176" t="s">
        <v>53</v>
      </c>
      <c r="C564" s="52">
        <v>0</v>
      </c>
      <c r="D564" s="52">
        <v>0</v>
      </c>
      <c r="E564" s="52">
        <v>0</v>
      </c>
      <c r="F564" s="124">
        <f t="shared" si="62"/>
        <v>0</v>
      </c>
    </row>
    <row r="565" spans="1:6" x14ac:dyDescent="0.25">
      <c r="A565" s="251"/>
      <c r="B565" s="187" t="s">
        <v>50</v>
      </c>
      <c r="C565" s="52">
        <v>0</v>
      </c>
      <c r="D565" s="52">
        <v>0</v>
      </c>
      <c r="E565" s="52">
        <v>0</v>
      </c>
      <c r="F565" s="124">
        <f t="shared" si="62"/>
        <v>0</v>
      </c>
    </row>
    <row r="566" spans="1:6" ht="15.75" thickBot="1" x14ac:dyDescent="0.3">
      <c r="A566" s="251"/>
      <c r="B566" s="188" t="s">
        <v>20</v>
      </c>
      <c r="C566" s="52">
        <v>0</v>
      </c>
      <c r="D566" s="52">
        <v>0</v>
      </c>
      <c r="E566" s="52">
        <v>0</v>
      </c>
      <c r="F566" s="124">
        <f t="shared" si="62"/>
        <v>0</v>
      </c>
    </row>
    <row r="567" spans="1:6" ht="15.75" thickBot="1" x14ac:dyDescent="0.3">
      <c r="A567" s="262" t="s">
        <v>299</v>
      </c>
      <c r="B567" s="263"/>
      <c r="C567" s="103">
        <f>SUM(C549:C566)</f>
        <v>0</v>
      </c>
      <c r="D567" s="103">
        <f>SUM(D549:D566)</f>
        <v>1</v>
      </c>
      <c r="E567" s="103">
        <f>SUM(E549:E566)</f>
        <v>0</v>
      </c>
      <c r="F567" s="131">
        <f>SUM(F549:F566)</f>
        <v>1</v>
      </c>
    </row>
    <row r="568" spans="1:6" x14ac:dyDescent="0.25">
      <c r="A568" s="322" t="s">
        <v>314</v>
      </c>
      <c r="B568" s="324" t="s">
        <v>301</v>
      </c>
      <c r="C568" s="324" t="s">
        <v>315</v>
      </c>
      <c r="D568" s="324"/>
      <c r="E568" s="324"/>
      <c r="F568" s="326" t="s">
        <v>299</v>
      </c>
    </row>
    <row r="569" spans="1:6" ht="15.75" thickBot="1" x14ac:dyDescent="0.3">
      <c r="A569" s="323"/>
      <c r="B569" s="325"/>
      <c r="C569" s="50" t="s">
        <v>55</v>
      </c>
      <c r="D569" s="50" t="s">
        <v>56</v>
      </c>
      <c r="E569" s="50" t="s">
        <v>57</v>
      </c>
      <c r="F569" s="327"/>
    </row>
    <row r="570" spans="1:6" x14ac:dyDescent="0.25">
      <c r="A570" s="251" t="s">
        <v>256</v>
      </c>
      <c r="B570" s="191" t="s">
        <v>37</v>
      </c>
      <c r="C570" s="52">
        <v>0</v>
      </c>
      <c r="D570" s="52">
        <v>0</v>
      </c>
      <c r="E570" s="52">
        <v>0</v>
      </c>
      <c r="F570" s="124">
        <f t="shared" ref="F570:F572" si="63">SUM(C570:E570)</f>
        <v>0</v>
      </c>
    </row>
    <row r="571" spans="1:6" x14ac:dyDescent="0.25">
      <c r="A571" s="251"/>
      <c r="B571" s="176" t="s">
        <v>38</v>
      </c>
      <c r="C571" s="52">
        <v>0</v>
      </c>
      <c r="D571" s="52">
        <v>0</v>
      </c>
      <c r="E571" s="52">
        <v>0</v>
      </c>
      <c r="F571" s="124">
        <f t="shared" si="63"/>
        <v>0</v>
      </c>
    </row>
    <row r="572" spans="1:6" x14ac:dyDescent="0.25">
      <c r="A572" s="251"/>
      <c r="B572" s="176" t="s">
        <v>39</v>
      </c>
      <c r="C572" s="52">
        <v>0</v>
      </c>
      <c r="D572" s="52">
        <v>0</v>
      </c>
      <c r="E572" s="52">
        <v>0</v>
      </c>
      <c r="F572" s="124">
        <f t="shared" si="63"/>
        <v>0</v>
      </c>
    </row>
    <row r="573" spans="1:6" x14ac:dyDescent="0.25">
      <c r="A573" s="251"/>
      <c r="B573" s="176" t="s">
        <v>40</v>
      </c>
      <c r="C573" s="52">
        <v>0</v>
      </c>
      <c r="D573" s="52">
        <v>0</v>
      </c>
      <c r="E573" s="52">
        <v>0</v>
      </c>
      <c r="F573" s="124">
        <f>SUM(C573:E573)</f>
        <v>0</v>
      </c>
    </row>
    <row r="574" spans="1:6" x14ac:dyDescent="0.25">
      <c r="A574" s="251"/>
      <c r="B574" s="176" t="s">
        <v>41</v>
      </c>
      <c r="C574" s="52">
        <v>0</v>
      </c>
      <c r="D574" s="52">
        <v>0</v>
      </c>
      <c r="E574" s="52">
        <v>0</v>
      </c>
      <c r="F574" s="124">
        <f t="shared" ref="F574:F577" si="64">SUM(C574:E574)</f>
        <v>0</v>
      </c>
    </row>
    <row r="575" spans="1:6" x14ac:dyDescent="0.25">
      <c r="A575" s="251"/>
      <c r="B575" s="176" t="s">
        <v>42</v>
      </c>
      <c r="C575" s="52">
        <v>0</v>
      </c>
      <c r="D575" s="52">
        <v>0</v>
      </c>
      <c r="E575" s="52">
        <v>0</v>
      </c>
      <c r="F575" s="124">
        <f t="shared" si="64"/>
        <v>0</v>
      </c>
    </row>
    <row r="576" spans="1:6" x14ac:dyDescent="0.25">
      <c r="A576" s="251"/>
      <c r="B576" s="176" t="s">
        <v>51</v>
      </c>
      <c r="C576" s="52">
        <v>0</v>
      </c>
      <c r="D576" s="52">
        <v>0</v>
      </c>
      <c r="E576" s="52">
        <v>0</v>
      </c>
      <c r="F576" s="124">
        <f t="shared" si="64"/>
        <v>0</v>
      </c>
    </row>
    <row r="577" spans="1:6" x14ac:dyDescent="0.25">
      <c r="A577" s="251"/>
      <c r="B577" s="176" t="s">
        <v>43</v>
      </c>
      <c r="C577" s="52">
        <v>0</v>
      </c>
      <c r="D577" s="52">
        <v>0</v>
      </c>
      <c r="E577" s="52">
        <v>0</v>
      </c>
      <c r="F577" s="124">
        <f t="shared" si="64"/>
        <v>0</v>
      </c>
    </row>
    <row r="578" spans="1:6" x14ac:dyDescent="0.25">
      <c r="A578" s="251"/>
      <c r="B578" s="176" t="s">
        <v>44</v>
      </c>
      <c r="C578" s="52">
        <v>0</v>
      </c>
      <c r="D578" s="52">
        <v>0</v>
      </c>
      <c r="E578" s="52">
        <v>0</v>
      </c>
      <c r="F578" s="124">
        <f>SUM(C578:E578)</f>
        <v>0</v>
      </c>
    </row>
    <row r="579" spans="1:6" x14ac:dyDescent="0.25">
      <c r="A579" s="251"/>
      <c r="B579" s="176" t="s">
        <v>45</v>
      </c>
      <c r="C579" s="52">
        <v>0</v>
      </c>
      <c r="D579" s="52">
        <v>0</v>
      </c>
      <c r="E579" s="52">
        <v>0</v>
      </c>
      <c r="F579" s="124">
        <f t="shared" ref="F579:F587" si="65">SUM(C579:E579)</f>
        <v>0</v>
      </c>
    </row>
    <row r="580" spans="1:6" x14ac:dyDescent="0.25">
      <c r="A580" s="251"/>
      <c r="B580" s="176" t="s">
        <v>52</v>
      </c>
      <c r="C580" s="52">
        <v>0</v>
      </c>
      <c r="D580" s="52">
        <v>0</v>
      </c>
      <c r="E580" s="52">
        <v>0</v>
      </c>
      <c r="F580" s="124">
        <f t="shared" si="65"/>
        <v>0</v>
      </c>
    </row>
    <row r="581" spans="1:6" x14ac:dyDescent="0.25">
      <c r="A581" s="251"/>
      <c r="B581" s="176" t="s">
        <v>46</v>
      </c>
      <c r="C581" s="52">
        <v>0</v>
      </c>
      <c r="D581" s="52">
        <v>0</v>
      </c>
      <c r="E581" s="52">
        <v>0</v>
      </c>
      <c r="F581" s="124">
        <f t="shared" si="65"/>
        <v>0</v>
      </c>
    </row>
    <row r="582" spans="1:6" ht="25.5" x14ac:dyDescent="0.25">
      <c r="A582" s="251"/>
      <c r="B582" s="176" t="s">
        <v>47</v>
      </c>
      <c r="C582" s="52">
        <v>0</v>
      </c>
      <c r="D582" s="52">
        <v>0</v>
      </c>
      <c r="E582" s="52">
        <v>0</v>
      </c>
      <c r="F582" s="124">
        <f t="shared" si="65"/>
        <v>0</v>
      </c>
    </row>
    <row r="583" spans="1:6" x14ac:dyDescent="0.25">
      <c r="A583" s="251"/>
      <c r="B583" s="176" t="s">
        <v>48</v>
      </c>
      <c r="C583" s="52">
        <v>0</v>
      </c>
      <c r="D583" s="52">
        <v>0</v>
      </c>
      <c r="E583" s="52">
        <v>0</v>
      </c>
      <c r="F583" s="124">
        <f t="shared" si="65"/>
        <v>0</v>
      </c>
    </row>
    <row r="584" spans="1:6" x14ac:dyDescent="0.25">
      <c r="A584" s="251"/>
      <c r="B584" s="176" t="s">
        <v>49</v>
      </c>
      <c r="C584" s="52">
        <v>0</v>
      </c>
      <c r="D584" s="52">
        <v>0</v>
      </c>
      <c r="E584" s="52">
        <v>0</v>
      </c>
      <c r="F584" s="124">
        <f t="shared" si="65"/>
        <v>0</v>
      </c>
    </row>
    <row r="585" spans="1:6" x14ac:dyDescent="0.25">
      <c r="A585" s="251"/>
      <c r="B585" s="176" t="s">
        <v>53</v>
      </c>
      <c r="C585" s="52">
        <v>3</v>
      </c>
      <c r="D585" s="52">
        <v>0</v>
      </c>
      <c r="E585" s="52">
        <v>0</v>
      </c>
      <c r="F585" s="124">
        <f t="shared" si="65"/>
        <v>3</v>
      </c>
    </row>
    <row r="586" spans="1:6" x14ac:dyDescent="0.25">
      <c r="A586" s="251"/>
      <c r="B586" s="187" t="s">
        <v>50</v>
      </c>
      <c r="C586" s="52">
        <v>0</v>
      </c>
      <c r="D586" s="52">
        <v>10</v>
      </c>
      <c r="E586" s="52">
        <v>0</v>
      </c>
      <c r="F586" s="124">
        <f t="shared" si="65"/>
        <v>10</v>
      </c>
    </row>
    <row r="587" spans="1:6" ht="15.75" thickBot="1" x14ac:dyDescent="0.3">
      <c r="A587" s="251"/>
      <c r="B587" s="188" t="s">
        <v>20</v>
      </c>
      <c r="C587" s="52">
        <v>0</v>
      </c>
      <c r="D587" s="52">
        <v>0</v>
      </c>
      <c r="E587" s="52">
        <v>0</v>
      </c>
      <c r="F587" s="124">
        <f t="shared" si="65"/>
        <v>0</v>
      </c>
    </row>
    <row r="588" spans="1:6" ht="15.75" thickBot="1" x14ac:dyDescent="0.3">
      <c r="A588" s="262" t="s">
        <v>299</v>
      </c>
      <c r="B588" s="263"/>
      <c r="C588" s="103">
        <f>SUM(C570:C587)</f>
        <v>3</v>
      </c>
      <c r="D588" s="103">
        <f>SUM(D570:D587)</f>
        <v>10</v>
      </c>
      <c r="E588" s="103">
        <f>SUM(E570:E587)</f>
        <v>0</v>
      </c>
      <c r="F588" s="131">
        <f>SUM(F570:F587)</f>
        <v>13</v>
      </c>
    </row>
    <row r="589" spans="1:6" x14ac:dyDescent="0.25">
      <c r="A589" s="322" t="s">
        <v>314</v>
      </c>
      <c r="B589" s="324" t="s">
        <v>301</v>
      </c>
      <c r="C589" s="324" t="s">
        <v>315</v>
      </c>
      <c r="D589" s="324"/>
      <c r="E589" s="324"/>
      <c r="F589" s="326" t="s">
        <v>299</v>
      </c>
    </row>
    <row r="590" spans="1:6" ht="15.75" thickBot="1" x14ac:dyDescent="0.3">
      <c r="A590" s="323"/>
      <c r="B590" s="325"/>
      <c r="C590" s="50" t="s">
        <v>55</v>
      </c>
      <c r="D590" s="50" t="s">
        <v>56</v>
      </c>
      <c r="E590" s="50" t="s">
        <v>57</v>
      </c>
      <c r="F590" s="327"/>
    </row>
    <row r="591" spans="1:6" x14ac:dyDescent="0.25">
      <c r="A591" s="251" t="s">
        <v>257</v>
      </c>
      <c r="B591" s="191" t="s">
        <v>37</v>
      </c>
      <c r="C591" s="52">
        <v>0</v>
      </c>
      <c r="D591" s="52">
        <v>0</v>
      </c>
      <c r="E591" s="52">
        <v>0</v>
      </c>
      <c r="F591" s="124">
        <f t="shared" ref="F591:F593" si="66">SUM(C591:E591)</f>
        <v>0</v>
      </c>
    </row>
    <row r="592" spans="1:6" x14ac:dyDescent="0.25">
      <c r="A592" s="251"/>
      <c r="B592" s="176" t="s">
        <v>38</v>
      </c>
      <c r="C592" s="52">
        <v>0</v>
      </c>
      <c r="D592" s="52">
        <v>0</v>
      </c>
      <c r="E592" s="52">
        <v>0</v>
      </c>
      <c r="F592" s="124">
        <f t="shared" si="66"/>
        <v>0</v>
      </c>
    </row>
    <row r="593" spans="1:6" x14ac:dyDescent="0.25">
      <c r="A593" s="251"/>
      <c r="B593" s="176" t="s">
        <v>39</v>
      </c>
      <c r="C593" s="52">
        <v>0</v>
      </c>
      <c r="D593" s="52">
        <v>0</v>
      </c>
      <c r="E593" s="52">
        <v>0</v>
      </c>
      <c r="F593" s="124">
        <f t="shared" si="66"/>
        <v>0</v>
      </c>
    </row>
    <row r="594" spans="1:6" x14ac:dyDescent="0.25">
      <c r="A594" s="251"/>
      <c r="B594" s="176" t="s">
        <v>40</v>
      </c>
      <c r="C594" s="52">
        <v>0</v>
      </c>
      <c r="D594" s="52">
        <v>0</v>
      </c>
      <c r="E594" s="52">
        <v>0</v>
      </c>
      <c r="F594" s="124">
        <f>SUM(C594:E594)</f>
        <v>0</v>
      </c>
    </row>
    <row r="595" spans="1:6" x14ac:dyDescent="0.25">
      <c r="A595" s="251"/>
      <c r="B595" s="176" t="s">
        <v>41</v>
      </c>
      <c r="C595" s="52">
        <v>0</v>
      </c>
      <c r="D595" s="52">
        <v>0</v>
      </c>
      <c r="E595" s="52">
        <v>0</v>
      </c>
      <c r="F595" s="124">
        <f t="shared" ref="F595:F598" si="67">SUM(C595:E595)</f>
        <v>0</v>
      </c>
    </row>
    <row r="596" spans="1:6" x14ac:dyDescent="0.25">
      <c r="A596" s="251"/>
      <c r="B596" s="176" t="s">
        <v>42</v>
      </c>
      <c r="C596" s="52">
        <v>0</v>
      </c>
      <c r="D596" s="52">
        <v>0</v>
      </c>
      <c r="E596" s="52">
        <v>0</v>
      </c>
      <c r="F596" s="124">
        <f t="shared" si="67"/>
        <v>0</v>
      </c>
    </row>
    <row r="597" spans="1:6" x14ac:dyDescent="0.25">
      <c r="A597" s="251"/>
      <c r="B597" s="176" t="s">
        <v>51</v>
      </c>
      <c r="C597" s="52">
        <v>0</v>
      </c>
      <c r="D597" s="52">
        <v>0</v>
      </c>
      <c r="E597" s="52">
        <v>0</v>
      </c>
      <c r="F597" s="124">
        <f t="shared" si="67"/>
        <v>0</v>
      </c>
    </row>
    <row r="598" spans="1:6" x14ac:dyDescent="0.25">
      <c r="A598" s="251"/>
      <c r="B598" s="176" t="s">
        <v>43</v>
      </c>
      <c r="C598" s="52">
        <v>0</v>
      </c>
      <c r="D598" s="52">
        <v>0</v>
      </c>
      <c r="E598" s="52">
        <v>0</v>
      </c>
      <c r="F598" s="124">
        <f t="shared" si="67"/>
        <v>0</v>
      </c>
    </row>
    <row r="599" spans="1:6" x14ac:dyDescent="0.25">
      <c r="A599" s="251"/>
      <c r="B599" s="176" t="s">
        <v>44</v>
      </c>
      <c r="C599" s="52">
        <v>0</v>
      </c>
      <c r="D599" s="52">
        <v>0</v>
      </c>
      <c r="E599" s="52">
        <v>0</v>
      </c>
      <c r="F599" s="124">
        <f>SUM(C599:E599)</f>
        <v>0</v>
      </c>
    </row>
    <row r="600" spans="1:6" x14ac:dyDescent="0.25">
      <c r="A600" s="251"/>
      <c r="B600" s="176" t="s">
        <v>45</v>
      </c>
      <c r="C600" s="52">
        <v>0</v>
      </c>
      <c r="D600" s="52">
        <v>0</v>
      </c>
      <c r="E600" s="52">
        <v>0</v>
      </c>
      <c r="F600" s="124">
        <f t="shared" ref="F600:F608" si="68">SUM(C600:E600)</f>
        <v>0</v>
      </c>
    </row>
    <row r="601" spans="1:6" x14ac:dyDescent="0.25">
      <c r="A601" s="251"/>
      <c r="B601" s="176" t="s">
        <v>52</v>
      </c>
      <c r="C601" s="52">
        <v>0</v>
      </c>
      <c r="D601" s="52">
        <v>0</v>
      </c>
      <c r="E601" s="52">
        <v>0</v>
      </c>
      <c r="F601" s="124">
        <f t="shared" si="68"/>
        <v>0</v>
      </c>
    </row>
    <row r="602" spans="1:6" x14ac:dyDescent="0.25">
      <c r="A602" s="251"/>
      <c r="B602" s="176" t="s">
        <v>46</v>
      </c>
      <c r="C602" s="52">
        <v>0</v>
      </c>
      <c r="D602" s="52">
        <v>0</v>
      </c>
      <c r="E602" s="52">
        <v>0</v>
      </c>
      <c r="F602" s="124">
        <f t="shared" si="68"/>
        <v>0</v>
      </c>
    </row>
    <row r="603" spans="1:6" ht="25.5" x14ac:dyDescent="0.25">
      <c r="A603" s="251"/>
      <c r="B603" s="176" t="s">
        <v>47</v>
      </c>
      <c r="C603" s="52">
        <v>0</v>
      </c>
      <c r="D603" s="52">
        <v>0</v>
      </c>
      <c r="E603" s="52">
        <v>0</v>
      </c>
      <c r="F603" s="124">
        <f t="shared" si="68"/>
        <v>0</v>
      </c>
    </row>
    <row r="604" spans="1:6" x14ac:dyDescent="0.25">
      <c r="A604" s="251"/>
      <c r="B604" s="176" t="s">
        <v>48</v>
      </c>
      <c r="C604" s="52">
        <v>0</v>
      </c>
      <c r="D604" s="52">
        <v>0</v>
      </c>
      <c r="E604" s="52">
        <v>0</v>
      </c>
      <c r="F604" s="124">
        <f t="shared" si="68"/>
        <v>0</v>
      </c>
    </row>
    <row r="605" spans="1:6" x14ac:dyDescent="0.25">
      <c r="A605" s="251"/>
      <c r="B605" s="176" t="s">
        <v>49</v>
      </c>
      <c r="C605" s="52">
        <v>0</v>
      </c>
      <c r="D605" s="52">
        <v>0</v>
      </c>
      <c r="E605" s="52">
        <v>0</v>
      </c>
      <c r="F605" s="124">
        <f t="shared" si="68"/>
        <v>0</v>
      </c>
    </row>
    <row r="606" spans="1:6" x14ac:dyDescent="0.25">
      <c r="A606" s="251"/>
      <c r="B606" s="176" t="s">
        <v>53</v>
      </c>
      <c r="C606" s="52">
        <v>0</v>
      </c>
      <c r="D606" s="52">
        <v>0</v>
      </c>
      <c r="E606" s="52">
        <v>0</v>
      </c>
      <c r="F606" s="124">
        <f t="shared" si="68"/>
        <v>0</v>
      </c>
    </row>
    <row r="607" spans="1:6" x14ac:dyDescent="0.25">
      <c r="A607" s="251"/>
      <c r="B607" s="187" t="s">
        <v>50</v>
      </c>
      <c r="C607" s="52">
        <v>0</v>
      </c>
      <c r="D607" s="52">
        <v>0</v>
      </c>
      <c r="E607" s="52">
        <v>0</v>
      </c>
      <c r="F607" s="124">
        <f t="shared" si="68"/>
        <v>0</v>
      </c>
    </row>
    <row r="608" spans="1:6" ht="15.75" thickBot="1" x14ac:dyDescent="0.3">
      <c r="A608" s="251"/>
      <c r="B608" s="188" t="s">
        <v>20</v>
      </c>
      <c r="C608" s="52">
        <v>0</v>
      </c>
      <c r="D608" s="52">
        <v>0</v>
      </c>
      <c r="E608" s="52">
        <v>0</v>
      </c>
      <c r="F608" s="124">
        <f t="shared" si="68"/>
        <v>0</v>
      </c>
    </row>
    <row r="609" spans="1:6" ht="15.75" thickBot="1" x14ac:dyDescent="0.3">
      <c r="A609" s="262" t="s">
        <v>299</v>
      </c>
      <c r="B609" s="263"/>
      <c r="C609" s="103">
        <f>SUM(C591:C608)</f>
        <v>0</v>
      </c>
      <c r="D609" s="103">
        <f>SUM(D591:D608)</f>
        <v>0</v>
      </c>
      <c r="E609" s="103">
        <f>SUM(E591:E608)</f>
        <v>0</v>
      </c>
      <c r="F609" s="131">
        <f>SUM(F591:F608)</f>
        <v>0</v>
      </c>
    </row>
    <row r="610" spans="1:6" x14ac:dyDescent="0.25">
      <c r="A610" s="322" t="s">
        <v>314</v>
      </c>
      <c r="B610" s="324" t="s">
        <v>301</v>
      </c>
      <c r="C610" s="324" t="s">
        <v>315</v>
      </c>
      <c r="D610" s="324"/>
      <c r="E610" s="324"/>
      <c r="F610" s="326" t="s">
        <v>299</v>
      </c>
    </row>
    <row r="611" spans="1:6" ht="15.75" thickBot="1" x14ac:dyDescent="0.3">
      <c r="A611" s="323"/>
      <c r="B611" s="325"/>
      <c r="C611" s="50" t="s">
        <v>55</v>
      </c>
      <c r="D611" s="50" t="s">
        <v>56</v>
      </c>
      <c r="E611" s="50" t="s">
        <v>57</v>
      </c>
      <c r="F611" s="327"/>
    </row>
    <row r="612" spans="1:6" x14ac:dyDescent="0.25">
      <c r="A612" s="251" t="s">
        <v>258</v>
      </c>
      <c r="B612" s="191" t="s">
        <v>37</v>
      </c>
      <c r="C612" s="52">
        <v>0</v>
      </c>
      <c r="D612" s="52">
        <v>0</v>
      </c>
      <c r="E612" s="52">
        <v>0</v>
      </c>
      <c r="F612" s="124">
        <f t="shared" ref="F612:F614" si="69">SUM(C612:E612)</f>
        <v>0</v>
      </c>
    </row>
    <row r="613" spans="1:6" x14ac:dyDescent="0.25">
      <c r="A613" s="251"/>
      <c r="B613" s="176" t="s">
        <v>38</v>
      </c>
      <c r="C613" s="52">
        <v>0</v>
      </c>
      <c r="D613" s="52">
        <v>0</v>
      </c>
      <c r="E613" s="52">
        <v>0</v>
      </c>
      <c r="F613" s="124">
        <f t="shared" si="69"/>
        <v>0</v>
      </c>
    </row>
    <row r="614" spans="1:6" x14ac:dyDescent="0.25">
      <c r="A614" s="251"/>
      <c r="B614" s="176" t="s">
        <v>39</v>
      </c>
      <c r="C614" s="52">
        <v>0</v>
      </c>
      <c r="D614" s="52">
        <v>0</v>
      </c>
      <c r="E614" s="52">
        <v>0</v>
      </c>
      <c r="F614" s="124">
        <f t="shared" si="69"/>
        <v>0</v>
      </c>
    </row>
    <row r="615" spans="1:6" x14ac:dyDescent="0.25">
      <c r="A615" s="251"/>
      <c r="B615" s="176" t="s">
        <v>40</v>
      </c>
      <c r="C615" s="52">
        <v>0</v>
      </c>
      <c r="D615" s="52">
        <v>0</v>
      </c>
      <c r="E615" s="52">
        <v>0</v>
      </c>
      <c r="F615" s="124">
        <f>SUM(C615:E615)</f>
        <v>0</v>
      </c>
    </row>
    <row r="616" spans="1:6" x14ac:dyDescent="0.25">
      <c r="A616" s="251"/>
      <c r="B616" s="176" t="s">
        <v>41</v>
      </c>
      <c r="C616" s="52">
        <v>0</v>
      </c>
      <c r="D616" s="52">
        <v>0</v>
      </c>
      <c r="E616" s="52">
        <v>0</v>
      </c>
      <c r="F616" s="124">
        <f t="shared" ref="F616:F619" si="70">SUM(C616:E616)</f>
        <v>0</v>
      </c>
    </row>
    <row r="617" spans="1:6" x14ac:dyDescent="0.25">
      <c r="A617" s="251"/>
      <c r="B617" s="176" t="s">
        <v>42</v>
      </c>
      <c r="C617" s="52">
        <v>0</v>
      </c>
      <c r="D617" s="52">
        <v>0</v>
      </c>
      <c r="E617" s="52">
        <v>0</v>
      </c>
      <c r="F617" s="124">
        <f t="shared" si="70"/>
        <v>0</v>
      </c>
    </row>
    <row r="618" spans="1:6" x14ac:dyDescent="0.25">
      <c r="A618" s="251"/>
      <c r="B618" s="176" t="s">
        <v>51</v>
      </c>
      <c r="C618" s="52">
        <v>0</v>
      </c>
      <c r="D618" s="52">
        <v>0</v>
      </c>
      <c r="E618" s="52">
        <v>0</v>
      </c>
      <c r="F618" s="124">
        <f t="shared" si="70"/>
        <v>0</v>
      </c>
    </row>
    <row r="619" spans="1:6" x14ac:dyDescent="0.25">
      <c r="A619" s="251"/>
      <c r="B619" s="176" t="s">
        <v>43</v>
      </c>
      <c r="C619" s="52">
        <v>0</v>
      </c>
      <c r="D619" s="52">
        <v>0</v>
      </c>
      <c r="E619" s="52">
        <v>0</v>
      </c>
      <c r="F619" s="124">
        <f t="shared" si="70"/>
        <v>0</v>
      </c>
    </row>
    <row r="620" spans="1:6" x14ac:dyDescent="0.25">
      <c r="A620" s="251"/>
      <c r="B620" s="176" t="s">
        <v>44</v>
      </c>
      <c r="C620" s="52">
        <v>0</v>
      </c>
      <c r="D620" s="52">
        <v>0</v>
      </c>
      <c r="E620" s="52">
        <v>0</v>
      </c>
      <c r="F620" s="124">
        <f>SUM(C620:E620)</f>
        <v>0</v>
      </c>
    </row>
    <row r="621" spans="1:6" x14ac:dyDescent="0.25">
      <c r="A621" s="251"/>
      <c r="B621" s="176" t="s">
        <v>45</v>
      </c>
      <c r="C621" s="52">
        <v>0</v>
      </c>
      <c r="D621" s="52">
        <v>0</v>
      </c>
      <c r="E621" s="52">
        <v>0</v>
      </c>
      <c r="F621" s="124">
        <f t="shared" ref="F621:F629" si="71">SUM(C621:E621)</f>
        <v>0</v>
      </c>
    </row>
    <row r="622" spans="1:6" x14ac:dyDescent="0.25">
      <c r="A622" s="251"/>
      <c r="B622" s="176" t="s">
        <v>52</v>
      </c>
      <c r="C622" s="52">
        <v>0</v>
      </c>
      <c r="D622" s="52">
        <v>0</v>
      </c>
      <c r="E622" s="52">
        <v>0</v>
      </c>
      <c r="F622" s="124">
        <f t="shared" si="71"/>
        <v>0</v>
      </c>
    </row>
    <row r="623" spans="1:6" x14ac:dyDescent="0.25">
      <c r="A623" s="251"/>
      <c r="B623" s="176" t="s">
        <v>46</v>
      </c>
      <c r="C623" s="52">
        <v>0</v>
      </c>
      <c r="D623" s="52">
        <v>0</v>
      </c>
      <c r="E623" s="52">
        <v>0</v>
      </c>
      <c r="F623" s="124">
        <f t="shared" si="71"/>
        <v>0</v>
      </c>
    </row>
    <row r="624" spans="1:6" ht="25.5" x14ac:dyDescent="0.25">
      <c r="A624" s="251"/>
      <c r="B624" s="176" t="s">
        <v>47</v>
      </c>
      <c r="C624" s="52">
        <v>0</v>
      </c>
      <c r="D624" s="52">
        <v>0</v>
      </c>
      <c r="E624" s="52">
        <v>0</v>
      </c>
      <c r="F624" s="124">
        <f t="shared" si="71"/>
        <v>0</v>
      </c>
    </row>
    <row r="625" spans="1:6" x14ac:dyDescent="0.25">
      <c r="A625" s="251"/>
      <c r="B625" s="176" t="s">
        <v>48</v>
      </c>
      <c r="C625" s="52">
        <v>0</v>
      </c>
      <c r="D625" s="52">
        <v>0</v>
      </c>
      <c r="E625" s="52">
        <v>0</v>
      </c>
      <c r="F625" s="124">
        <f t="shared" si="71"/>
        <v>0</v>
      </c>
    </row>
    <row r="626" spans="1:6" x14ac:dyDescent="0.25">
      <c r="A626" s="251"/>
      <c r="B626" s="176" t="s">
        <v>49</v>
      </c>
      <c r="C626" s="52">
        <v>0</v>
      </c>
      <c r="D626" s="52">
        <v>0</v>
      </c>
      <c r="E626" s="52">
        <v>0</v>
      </c>
      <c r="F626" s="124">
        <f t="shared" si="71"/>
        <v>0</v>
      </c>
    </row>
    <row r="627" spans="1:6" x14ac:dyDescent="0.25">
      <c r="A627" s="251"/>
      <c r="B627" s="176" t="s">
        <v>53</v>
      </c>
      <c r="C627" s="52">
        <v>0</v>
      </c>
      <c r="D627" s="52">
        <v>0</v>
      </c>
      <c r="E627" s="52">
        <v>0</v>
      </c>
      <c r="F627" s="124">
        <f t="shared" si="71"/>
        <v>0</v>
      </c>
    </row>
    <row r="628" spans="1:6" x14ac:dyDescent="0.25">
      <c r="A628" s="251"/>
      <c r="B628" s="187" t="s">
        <v>50</v>
      </c>
      <c r="C628" s="52">
        <v>0</v>
      </c>
      <c r="D628" s="52">
        <v>0</v>
      </c>
      <c r="E628" s="52">
        <v>0</v>
      </c>
      <c r="F628" s="124">
        <f t="shared" si="71"/>
        <v>0</v>
      </c>
    </row>
    <row r="629" spans="1:6" ht="15.75" thickBot="1" x14ac:dyDescent="0.3">
      <c r="A629" s="251"/>
      <c r="B629" s="188" t="s">
        <v>20</v>
      </c>
      <c r="C629" s="52">
        <v>0</v>
      </c>
      <c r="D629" s="52">
        <v>0</v>
      </c>
      <c r="E629" s="52">
        <v>0</v>
      </c>
      <c r="F629" s="124">
        <f t="shared" si="71"/>
        <v>0</v>
      </c>
    </row>
    <row r="630" spans="1:6" ht="15.75" thickBot="1" x14ac:dyDescent="0.3">
      <c r="A630" s="262" t="s">
        <v>299</v>
      </c>
      <c r="B630" s="263"/>
      <c r="C630" s="103">
        <f>SUM(C612:C629)</f>
        <v>0</v>
      </c>
      <c r="D630" s="103">
        <f>SUM(D612:D629)</f>
        <v>0</v>
      </c>
      <c r="E630" s="103">
        <f>SUM(E612:E629)</f>
        <v>0</v>
      </c>
      <c r="F630" s="131">
        <f>SUM(F612:F629)</f>
        <v>0</v>
      </c>
    </row>
    <row r="631" spans="1:6" x14ac:dyDescent="0.25">
      <c r="A631" s="322" t="s">
        <v>314</v>
      </c>
      <c r="B631" s="324" t="s">
        <v>301</v>
      </c>
      <c r="C631" s="324" t="s">
        <v>315</v>
      </c>
      <c r="D631" s="324"/>
      <c r="E631" s="324"/>
      <c r="F631" s="326" t="s">
        <v>299</v>
      </c>
    </row>
    <row r="632" spans="1:6" ht="15.75" thickBot="1" x14ac:dyDescent="0.3">
      <c r="A632" s="323"/>
      <c r="B632" s="325"/>
      <c r="C632" s="50" t="s">
        <v>55</v>
      </c>
      <c r="D632" s="50" t="s">
        <v>56</v>
      </c>
      <c r="E632" s="50" t="s">
        <v>57</v>
      </c>
      <c r="F632" s="327"/>
    </row>
    <row r="633" spans="1:6" x14ac:dyDescent="0.25">
      <c r="A633" s="251" t="s">
        <v>259</v>
      </c>
      <c r="B633" s="191" t="s">
        <v>37</v>
      </c>
      <c r="C633" s="52">
        <v>0</v>
      </c>
      <c r="D633" s="52">
        <v>0</v>
      </c>
      <c r="E633" s="52">
        <v>0</v>
      </c>
      <c r="F633" s="124">
        <f t="shared" ref="F633:F635" si="72">SUM(C633:E633)</f>
        <v>0</v>
      </c>
    </row>
    <row r="634" spans="1:6" x14ac:dyDescent="0.25">
      <c r="A634" s="251"/>
      <c r="B634" s="176" t="s">
        <v>38</v>
      </c>
      <c r="C634" s="52">
        <v>0</v>
      </c>
      <c r="D634" s="52">
        <v>0</v>
      </c>
      <c r="E634" s="52">
        <v>0</v>
      </c>
      <c r="F634" s="124">
        <f t="shared" si="72"/>
        <v>0</v>
      </c>
    </row>
    <row r="635" spans="1:6" x14ac:dyDescent="0.25">
      <c r="A635" s="251"/>
      <c r="B635" s="176" t="s">
        <v>39</v>
      </c>
      <c r="C635" s="52">
        <v>0</v>
      </c>
      <c r="D635" s="52">
        <v>0</v>
      </c>
      <c r="E635" s="52">
        <v>0</v>
      </c>
      <c r="F635" s="124">
        <f t="shared" si="72"/>
        <v>0</v>
      </c>
    </row>
    <row r="636" spans="1:6" x14ac:dyDescent="0.25">
      <c r="A636" s="251"/>
      <c r="B636" s="176" t="s">
        <v>40</v>
      </c>
      <c r="C636" s="52">
        <v>0</v>
      </c>
      <c r="D636" s="52">
        <v>0</v>
      </c>
      <c r="E636" s="52">
        <v>0</v>
      </c>
      <c r="F636" s="124">
        <f>SUM(C636:E636)</f>
        <v>0</v>
      </c>
    </row>
    <row r="637" spans="1:6" x14ac:dyDescent="0.25">
      <c r="A637" s="251"/>
      <c r="B637" s="176" t="s">
        <v>41</v>
      </c>
      <c r="C637" s="52">
        <v>0</v>
      </c>
      <c r="D637" s="52">
        <v>0</v>
      </c>
      <c r="E637" s="52">
        <v>0</v>
      </c>
      <c r="F637" s="124">
        <f t="shared" ref="F637:F640" si="73">SUM(C637:E637)</f>
        <v>0</v>
      </c>
    </row>
    <row r="638" spans="1:6" x14ac:dyDescent="0.25">
      <c r="A638" s="251"/>
      <c r="B638" s="176" t="s">
        <v>42</v>
      </c>
      <c r="C638" s="52">
        <v>0</v>
      </c>
      <c r="D638" s="52">
        <v>0</v>
      </c>
      <c r="E638" s="52">
        <v>0</v>
      </c>
      <c r="F638" s="124">
        <f t="shared" si="73"/>
        <v>0</v>
      </c>
    </row>
    <row r="639" spans="1:6" x14ac:dyDescent="0.25">
      <c r="A639" s="251"/>
      <c r="B639" s="176" t="s">
        <v>51</v>
      </c>
      <c r="C639" s="52">
        <v>0</v>
      </c>
      <c r="D639" s="52">
        <v>0</v>
      </c>
      <c r="E639" s="52">
        <v>0</v>
      </c>
      <c r="F639" s="124">
        <f t="shared" si="73"/>
        <v>0</v>
      </c>
    </row>
    <row r="640" spans="1:6" x14ac:dyDescent="0.25">
      <c r="A640" s="251"/>
      <c r="B640" s="176" t="s">
        <v>43</v>
      </c>
      <c r="C640" s="52">
        <v>0</v>
      </c>
      <c r="D640" s="52">
        <v>0</v>
      </c>
      <c r="E640" s="52">
        <v>0</v>
      </c>
      <c r="F640" s="124">
        <f t="shared" si="73"/>
        <v>0</v>
      </c>
    </row>
    <row r="641" spans="1:6" x14ac:dyDescent="0.25">
      <c r="A641" s="251"/>
      <c r="B641" s="176" t="s">
        <v>44</v>
      </c>
      <c r="C641" s="52">
        <v>0</v>
      </c>
      <c r="D641" s="52">
        <v>0</v>
      </c>
      <c r="E641" s="52">
        <v>0</v>
      </c>
      <c r="F641" s="124">
        <f>SUM(C641:E641)</f>
        <v>0</v>
      </c>
    </row>
    <row r="642" spans="1:6" x14ac:dyDescent="0.25">
      <c r="A642" s="251"/>
      <c r="B642" s="176" t="s">
        <v>45</v>
      </c>
      <c r="C642" s="52">
        <v>0</v>
      </c>
      <c r="D642" s="52">
        <v>0</v>
      </c>
      <c r="E642" s="52">
        <v>0</v>
      </c>
      <c r="F642" s="124">
        <f t="shared" ref="F642:F650" si="74">SUM(C642:E642)</f>
        <v>0</v>
      </c>
    </row>
    <row r="643" spans="1:6" x14ac:dyDescent="0.25">
      <c r="A643" s="251"/>
      <c r="B643" s="176" t="s">
        <v>52</v>
      </c>
      <c r="C643" s="52">
        <v>0</v>
      </c>
      <c r="D643" s="52">
        <v>0</v>
      </c>
      <c r="E643" s="52">
        <v>0</v>
      </c>
      <c r="F643" s="124">
        <f t="shared" si="74"/>
        <v>0</v>
      </c>
    </row>
    <row r="644" spans="1:6" x14ac:dyDescent="0.25">
      <c r="A644" s="251"/>
      <c r="B644" s="176" t="s">
        <v>46</v>
      </c>
      <c r="C644" s="52">
        <v>0</v>
      </c>
      <c r="D644" s="52">
        <v>0</v>
      </c>
      <c r="E644" s="52">
        <v>0</v>
      </c>
      <c r="F644" s="124">
        <f t="shared" si="74"/>
        <v>0</v>
      </c>
    </row>
    <row r="645" spans="1:6" ht="25.5" x14ac:dyDescent="0.25">
      <c r="A645" s="251"/>
      <c r="B645" s="176" t="s">
        <v>47</v>
      </c>
      <c r="C645" s="52">
        <v>0</v>
      </c>
      <c r="D645" s="52">
        <v>0</v>
      </c>
      <c r="E645" s="52">
        <v>0</v>
      </c>
      <c r="F645" s="124">
        <f t="shared" si="74"/>
        <v>0</v>
      </c>
    </row>
    <row r="646" spans="1:6" x14ac:dyDescent="0.25">
      <c r="A646" s="251"/>
      <c r="B646" s="176" t="s">
        <v>48</v>
      </c>
      <c r="C646" s="52">
        <v>0</v>
      </c>
      <c r="D646" s="52">
        <v>0</v>
      </c>
      <c r="E646" s="52">
        <v>0</v>
      </c>
      <c r="F646" s="124">
        <f t="shared" si="74"/>
        <v>0</v>
      </c>
    </row>
    <row r="647" spans="1:6" x14ac:dyDescent="0.25">
      <c r="A647" s="251"/>
      <c r="B647" s="176" t="s">
        <v>49</v>
      </c>
      <c r="C647" s="52">
        <v>0</v>
      </c>
      <c r="D647" s="52">
        <v>0</v>
      </c>
      <c r="E647" s="52">
        <v>0</v>
      </c>
      <c r="F647" s="124">
        <f t="shared" si="74"/>
        <v>0</v>
      </c>
    </row>
    <row r="648" spans="1:6" x14ac:dyDescent="0.25">
      <c r="A648" s="251"/>
      <c r="B648" s="176" t="s">
        <v>53</v>
      </c>
      <c r="C648" s="52">
        <v>0</v>
      </c>
      <c r="D648" s="52">
        <v>0</v>
      </c>
      <c r="E648" s="52">
        <v>0</v>
      </c>
      <c r="F648" s="124">
        <f t="shared" si="74"/>
        <v>0</v>
      </c>
    </row>
    <row r="649" spans="1:6" x14ac:dyDescent="0.25">
      <c r="A649" s="251"/>
      <c r="B649" s="187" t="s">
        <v>50</v>
      </c>
      <c r="C649" s="52">
        <v>0</v>
      </c>
      <c r="D649" s="52">
        <v>0</v>
      </c>
      <c r="E649" s="52">
        <v>0</v>
      </c>
      <c r="F649" s="124">
        <f t="shared" si="74"/>
        <v>0</v>
      </c>
    </row>
    <row r="650" spans="1:6" ht="15.75" thickBot="1" x14ac:dyDescent="0.3">
      <c r="A650" s="251"/>
      <c r="B650" s="188" t="s">
        <v>20</v>
      </c>
      <c r="C650" s="52">
        <v>0</v>
      </c>
      <c r="D650" s="52">
        <v>0</v>
      </c>
      <c r="E650" s="52">
        <v>0</v>
      </c>
      <c r="F650" s="124">
        <f t="shared" si="74"/>
        <v>0</v>
      </c>
    </row>
    <row r="651" spans="1:6" ht="15.75" thickBot="1" x14ac:dyDescent="0.3">
      <c r="A651" s="262" t="s">
        <v>299</v>
      </c>
      <c r="B651" s="263"/>
      <c r="C651" s="103">
        <f>SUM(C633:C650)</f>
        <v>0</v>
      </c>
      <c r="D651" s="103">
        <f>SUM(D633:D650)</f>
        <v>0</v>
      </c>
      <c r="E651" s="103">
        <f>SUM(E633:E650)</f>
        <v>0</v>
      </c>
      <c r="F651" s="131">
        <f>SUM(F633:F650)</f>
        <v>0</v>
      </c>
    </row>
    <row r="652" spans="1:6" x14ac:dyDescent="0.25">
      <c r="A652" s="322" t="s">
        <v>314</v>
      </c>
      <c r="B652" s="324" t="s">
        <v>301</v>
      </c>
      <c r="C652" s="324" t="s">
        <v>315</v>
      </c>
      <c r="D652" s="324"/>
      <c r="E652" s="324"/>
      <c r="F652" s="326" t="s">
        <v>299</v>
      </c>
    </row>
    <row r="653" spans="1:6" ht="15.75" thickBot="1" x14ac:dyDescent="0.3">
      <c r="A653" s="323"/>
      <c r="B653" s="325"/>
      <c r="C653" s="50" t="s">
        <v>55</v>
      </c>
      <c r="D653" s="50" t="s">
        <v>56</v>
      </c>
      <c r="E653" s="50" t="s">
        <v>57</v>
      </c>
      <c r="F653" s="327"/>
    </row>
    <row r="654" spans="1:6" x14ac:dyDescent="0.25">
      <c r="A654" s="251" t="s">
        <v>260</v>
      </c>
      <c r="B654" s="191" t="s">
        <v>37</v>
      </c>
      <c r="C654" s="52">
        <v>0</v>
      </c>
      <c r="D654" s="52">
        <v>0</v>
      </c>
      <c r="E654" s="52">
        <v>0</v>
      </c>
      <c r="F654" s="124">
        <f t="shared" ref="F654:F656" si="75">SUM(C654:E654)</f>
        <v>0</v>
      </c>
    </row>
    <row r="655" spans="1:6" x14ac:dyDescent="0.25">
      <c r="A655" s="251"/>
      <c r="B655" s="176" t="s">
        <v>38</v>
      </c>
      <c r="C655" s="52">
        <v>0</v>
      </c>
      <c r="D655" s="52">
        <v>0</v>
      </c>
      <c r="E655" s="52">
        <v>0</v>
      </c>
      <c r="F655" s="124">
        <f t="shared" si="75"/>
        <v>0</v>
      </c>
    </row>
    <row r="656" spans="1:6" x14ac:dyDescent="0.25">
      <c r="A656" s="251"/>
      <c r="B656" s="176" t="s">
        <v>39</v>
      </c>
      <c r="C656" s="52">
        <v>0</v>
      </c>
      <c r="D656" s="52">
        <v>0</v>
      </c>
      <c r="E656" s="52">
        <v>0</v>
      </c>
      <c r="F656" s="124">
        <f t="shared" si="75"/>
        <v>0</v>
      </c>
    </row>
    <row r="657" spans="1:6" x14ac:dyDescent="0.25">
      <c r="A657" s="251"/>
      <c r="B657" s="176" t="s">
        <v>40</v>
      </c>
      <c r="C657" s="52">
        <v>0</v>
      </c>
      <c r="D657" s="52">
        <v>0</v>
      </c>
      <c r="E657" s="52">
        <v>0</v>
      </c>
      <c r="F657" s="124">
        <f>SUM(C657:E657)</f>
        <v>0</v>
      </c>
    </row>
    <row r="658" spans="1:6" x14ac:dyDescent="0.25">
      <c r="A658" s="251"/>
      <c r="B658" s="176" t="s">
        <v>41</v>
      </c>
      <c r="C658" s="52">
        <v>0</v>
      </c>
      <c r="D658" s="52">
        <v>0</v>
      </c>
      <c r="E658" s="52">
        <v>0</v>
      </c>
      <c r="F658" s="124">
        <f t="shared" ref="F658:F661" si="76">SUM(C658:E658)</f>
        <v>0</v>
      </c>
    </row>
    <row r="659" spans="1:6" x14ac:dyDescent="0.25">
      <c r="A659" s="251"/>
      <c r="B659" s="176" t="s">
        <v>42</v>
      </c>
      <c r="C659" s="52">
        <v>0</v>
      </c>
      <c r="D659" s="52">
        <v>0</v>
      </c>
      <c r="E659" s="52">
        <v>0</v>
      </c>
      <c r="F659" s="124">
        <f t="shared" si="76"/>
        <v>0</v>
      </c>
    </row>
    <row r="660" spans="1:6" x14ac:dyDescent="0.25">
      <c r="A660" s="251"/>
      <c r="B660" s="176" t="s">
        <v>51</v>
      </c>
      <c r="C660" s="52">
        <v>0</v>
      </c>
      <c r="D660" s="52">
        <v>0</v>
      </c>
      <c r="E660" s="52">
        <v>0</v>
      </c>
      <c r="F660" s="124">
        <f t="shared" si="76"/>
        <v>0</v>
      </c>
    </row>
    <row r="661" spans="1:6" x14ac:dyDescent="0.25">
      <c r="A661" s="251"/>
      <c r="B661" s="176" t="s">
        <v>43</v>
      </c>
      <c r="C661" s="52">
        <v>0</v>
      </c>
      <c r="D661" s="52">
        <v>0</v>
      </c>
      <c r="E661" s="52">
        <v>0</v>
      </c>
      <c r="F661" s="124">
        <f t="shared" si="76"/>
        <v>0</v>
      </c>
    </row>
    <row r="662" spans="1:6" x14ac:dyDescent="0.25">
      <c r="A662" s="251"/>
      <c r="B662" s="176" t="s">
        <v>44</v>
      </c>
      <c r="C662" s="52">
        <v>0</v>
      </c>
      <c r="D662" s="52">
        <v>0</v>
      </c>
      <c r="E662" s="52">
        <v>0</v>
      </c>
      <c r="F662" s="124">
        <f>SUM(C662:E662)</f>
        <v>0</v>
      </c>
    </row>
    <row r="663" spans="1:6" x14ac:dyDescent="0.25">
      <c r="A663" s="251"/>
      <c r="B663" s="176" t="s">
        <v>45</v>
      </c>
      <c r="C663" s="52">
        <v>0</v>
      </c>
      <c r="D663" s="52">
        <v>0</v>
      </c>
      <c r="E663" s="52">
        <v>0</v>
      </c>
      <c r="F663" s="124">
        <f t="shared" ref="F663:F671" si="77">SUM(C663:E663)</f>
        <v>0</v>
      </c>
    </row>
    <row r="664" spans="1:6" x14ac:dyDescent="0.25">
      <c r="A664" s="251"/>
      <c r="B664" s="176" t="s">
        <v>52</v>
      </c>
      <c r="C664" s="52">
        <v>0</v>
      </c>
      <c r="D664" s="52">
        <v>0</v>
      </c>
      <c r="E664" s="52">
        <v>0</v>
      </c>
      <c r="F664" s="124">
        <f t="shared" si="77"/>
        <v>0</v>
      </c>
    </row>
    <row r="665" spans="1:6" x14ac:dyDescent="0.25">
      <c r="A665" s="251"/>
      <c r="B665" s="176" t="s">
        <v>46</v>
      </c>
      <c r="C665" s="52">
        <v>0</v>
      </c>
      <c r="D665" s="52">
        <v>0</v>
      </c>
      <c r="E665" s="52">
        <v>0</v>
      </c>
      <c r="F665" s="124">
        <f t="shared" si="77"/>
        <v>0</v>
      </c>
    </row>
    <row r="666" spans="1:6" ht="25.5" x14ac:dyDescent="0.25">
      <c r="A666" s="251"/>
      <c r="B666" s="176" t="s">
        <v>47</v>
      </c>
      <c r="C666" s="52">
        <v>0</v>
      </c>
      <c r="D666" s="52">
        <v>0</v>
      </c>
      <c r="E666" s="52">
        <v>0</v>
      </c>
      <c r="F666" s="124">
        <f t="shared" si="77"/>
        <v>0</v>
      </c>
    </row>
    <row r="667" spans="1:6" x14ac:dyDescent="0.25">
      <c r="A667" s="251"/>
      <c r="B667" s="176" t="s">
        <v>48</v>
      </c>
      <c r="C667" s="52">
        <v>0</v>
      </c>
      <c r="D667" s="52">
        <v>0</v>
      </c>
      <c r="E667" s="52">
        <v>0</v>
      </c>
      <c r="F667" s="124">
        <f t="shared" si="77"/>
        <v>0</v>
      </c>
    </row>
    <row r="668" spans="1:6" x14ac:dyDescent="0.25">
      <c r="A668" s="251"/>
      <c r="B668" s="176" t="s">
        <v>49</v>
      </c>
      <c r="C668" s="52">
        <v>0</v>
      </c>
      <c r="D668" s="52">
        <v>0</v>
      </c>
      <c r="E668" s="52">
        <v>0</v>
      </c>
      <c r="F668" s="124">
        <f t="shared" si="77"/>
        <v>0</v>
      </c>
    </row>
    <row r="669" spans="1:6" x14ac:dyDescent="0.25">
      <c r="A669" s="251"/>
      <c r="B669" s="176" t="s">
        <v>53</v>
      </c>
      <c r="C669" s="52">
        <v>0</v>
      </c>
      <c r="D669" s="52">
        <v>0</v>
      </c>
      <c r="E669" s="52">
        <v>0</v>
      </c>
      <c r="F669" s="124">
        <f t="shared" si="77"/>
        <v>0</v>
      </c>
    </row>
    <row r="670" spans="1:6" x14ac:dyDescent="0.25">
      <c r="A670" s="251"/>
      <c r="B670" s="187" t="s">
        <v>50</v>
      </c>
      <c r="C670" s="52">
        <v>0</v>
      </c>
      <c r="D670" s="52">
        <v>0</v>
      </c>
      <c r="E670" s="52">
        <v>0</v>
      </c>
      <c r="F670" s="124">
        <f t="shared" si="77"/>
        <v>0</v>
      </c>
    </row>
    <row r="671" spans="1:6" ht="15.75" thickBot="1" x14ac:dyDescent="0.3">
      <c r="A671" s="251"/>
      <c r="B671" s="188" t="s">
        <v>20</v>
      </c>
      <c r="C671" s="52">
        <v>0</v>
      </c>
      <c r="D671" s="52">
        <v>0</v>
      </c>
      <c r="E671" s="52">
        <v>0</v>
      </c>
      <c r="F671" s="124">
        <f t="shared" si="77"/>
        <v>0</v>
      </c>
    </row>
    <row r="672" spans="1:6" ht="15.75" thickBot="1" x14ac:dyDescent="0.3">
      <c r="A672" s="262" t="s">
        <v>299</v>
      </c>
      <c r="B672" s="263"/>
      <c r="C672" s="103">
        <f>SUM(C654:C671)</f>
        <v>0</v>
      </c>
      <c r="D672" s="103">
        <f>SUM(D654:D671)</f>
        <v>0</v>
      </c>
      <c r="E672" s="103">
        <f>SUM(E654:E671)</f>
        <v>0</v>
      </c>
      <c r="F672" s="131">
        <f>SUM(F654:F671)</f>
        <v>0</v>
      </c>
    </row>
    <row r="673" spans="1:6" x14ac:dyDescent="0.25">
      <c r="A673" s="322" t="s">
        <v>314</v>
      </c>
      <c r="B673" s="324" t="s">
        <v>301</v>
      </c>
      <c r="C673" s="324" t="s">
        <v>315</v>
      </c>
      <c r="D673" s="324"/>
      <c r="E673" s="324"/>
      <c r="F673" s="326" t="s">
        <v>299</v>
      </c>
    </row>
    <row r="674" spans="1:6" ht="15.75" thickBot="1" x14ac:dyDescent="0.3">
      <c r="A674" s="323"/>
      <c r="B674" s="325"/>
      <c r="C674" s="50" t="s">
        <v>55</v>
      </c>
      <c r="D674" s="50" t="s">
        <v>56</v>
      </c>
      <c r="E674" s="50" t="s">
        <v>57</v>
      </c>
      <c r="F674" s="327"/>
    </row>
    <row r="675" spans="1:6" x14ac:dyDescent="0.25">
      <c r="A675" s="251" t="s">
        <v>261</v>
      </c>
      <c r="B675" s="191" t="s">
        <v>37</v>
      </c>
      <c r="C675" s="52">
        <v>0</v>
      </c>
      <c r="D675" s="52">
        <v>0</v>
      </c>
      <c r="E675" s="52">
        <v>0</v>
      </c>
      <c r="F675" s="124">
        <f t="shared" ref="F675:F677" si="78">SUM(C675:E675)</f>
        <v>0</v>
      </c>
    </row>
    <row r="676" spans="1:6" x14ac:dyDescent="0.25">
      <c r="A676" s="251"/>
      <c r="B676" s="176" t="s">
        <v>38</v>
      </c>
      <c r="C676" s="52">
        <v>0</v>
      </c>
      <c r="D676" s="52">
        <v>0</v>
      </c>
      <c r="E676" s="52">
        <v>4</v>
      </c>
      <c r="F676" s="124">
        <f t="shared" si="78"/>
        <v>4</v>
      </c>
    </row>
    <row r="677" spans="1:6" x14ac:dyDescent="0.25">
      <c r="A677" s="251"/>
      <c r="B677" s="176" t="s">
        <v>39</v>
      </c>
      <c r="C677" s="52">
        <v>0</v>
      </c>
      <c r="D677" s="52">
        <v>0</v>
      </c>
      <c r="E677" s="52">
        <v>0</v>
      </c>
      <c r="F677" s="124">
        <f t="shared" si="78"/>
        <v>0</v>
      </c>
    </row>
    <row r="678" spans="1:6" x14ac:dyDescent="0.25">
      <c r="A678" s="251"/>
      <c r="B678" s="176" t="s">
        <v>40</v>
      </c>
      <c r="C678" s="52">
        <v>0</v>
      </c>
      <c r="D678" s="52">
        <v>0</v>
      </c>
      <c r="E678" s="52">
        <v>3</v>
      </c>
      <c r="F678" s="124">
        <f>SUM(C678:E678)</f>
        <v>3</v>
      </c>
    </row>
    <row r="679" spans="1:6" x14ac:dyDescent="0.25">
      <c r="A679" s="251"/>
      <c r="B679" s="176" t="s">
        <v>41</v>
      </c>
      <c r="C679" s="52">
        <v>0</v>
      </c>
      <c r="D679" s="52">
        <v>0</v>
      </c>
      <c r="E679" s="52">
        <v>0</v>
      </c>
      <c r="F679" s="124">
        <f t="shared" ref="F679:F682" si="79">SUM(C679:E679)</f>
        <v>0</v>
      </c>
    </row>
    <row r="680" spans="1:6" x14ac:dyDescent="0.25">
      <c r="A680" s="251"/>
      <c r="B680" s="176" t="s">
        <v>42</v>
      </c>
      <c r="C680" s="52">
        <v>0</v>
      </c>
      <c r="D680" s="52">
        <v>0</v>
      </c>
      <c r="E680" s="52">
        <v>0</v>
      </c>
      <c r="F680" s="124">
        <f t="shared" si="79"/>
        <v>0</v>
      </c>
    </row>
    <row r="681" spans="1:6" x14ac:dyDescent="0.25">
      <c r="A681" s="251"/>
      <c r="B681" s="176" t="s">
        <v>51</v>
      </c>
      <c r="C681" s="52">
        <v>0</v>
      </c>
      <c r="D681" s="52">
        <v>0</v>
      </c>
      <c r="E681" s="52">
        <v>0</v>
      </c>
      <c r="F681" s="124">
        <f t="shared" si="79"/>
        <v>0</v>
      </c>
    </row>
    <row r="682" spans="1:6" x14ac:dyDescent="0.25">
      <c r="A682" s="251"/>
      <c r="B682" s="176" t="s">
        <v>43</v>
      </c>
      <c r="C682" s="52">
        <v>0</v>
      </c>
      <c r="D682" s="52">
        <v>0</v>
      </c>
      <c r="E682" s="52">
        <v>0</v>
      </c>
      <c r="F682" s="124">
        <f t="shared" si="79"/>
        <v>0</v>
      </c>
    </row>
    <row r="683" spans="1:6" x14ac:dyDescent="0.25">
      <c r="A683" s="251"/>
      <c r="B683" s="176" t="s">
        <v>44</v>
      </c>
      <c r="C683" s="52">
        <v>0</v>
      </c>
      <c r="D683" s="52">
        <v>0</v>
      </c>
      <c r="E683" s="52">
        <v>4</v>
      </c>
      <c r="F683" s="124">
        <f>SUM(C683:E683)</f>
        <v>4</v>
      </c>
    </row>
    <row r="684" spans="1:6" x14ac:dyDescent="0.25">
      <c r="A684" s="251"/>
      <c r="B684" s="176" t="s">
        <v>45</v>
      </c>
      <c r="C684" s="52">
        <v>0</v>
      </c>
      <c r="D684" s="52">
        <v>0</v>
      </c>
      <c r="E684" s="52">
        <v>0</v>
      </c>
      <c r="F684" s="124">
        <f t="shared" ref="F684:F692" si="80">SUM(C684:E684)</f>
        <v>0</v>
      </c>
    </row>
    <row r="685" spans="1:6" x14ac:dyDescent="0.25">
      <c r="A685" s="251"/>
      <c r="B685" s="176" t="s">
        <v>52</v>
      </c>
      <c r="C685" s="52">
        <v>0</v>
      </c>
      <c r="D685" s="52">
        <v>0</v>
      </c>
      <c r="E685" s="52">
        <v>0</v>
      </c>
      <c r="F685" s="124">
        <f t="shared" si="80"/>
        <v>0</v>
      </c>
    </row>
    <row r="686" spans="1:6" x14ac:dyDescent="0.25">
      <c r="A686" s="251"/>
      <c r="B686" s="176" t="s">
        <v>46</v>
      </c>
      <c r="C686" s="52">
        <v>0</v>
      </c>
      <c r="D686" s="52">
        <v>0</v>
      </c>
      <c r="E686" s="52">
        <v>0</v>
      </c>
      <c r="F686" s="124">
        <f t="shared" si="80"/>
        <v>0</v>
      </c>
    </row>
    <row r="687" spans="1:6" ht="25.5" x14ac:dyDescent="0.25">
      <c r="A687" s="251"/>
      <c r="B687" s="176" t="s">
        <v>47</v>
      </c>
      <c r="C687" s="52">
        <v>0</v>
      </c>
      <c r="D687" s="52">
        <v>0</v>
      </c>
      <c r="E687" s="52">
        <v>0</v>
      </c>
      <c r="F687" s="124">
        <f t="shared" si="80"/>
        <v>0</v>
      </c>
    </row>
    <row r="688" spans="1:6" x14ac:dyDescent="0.25">
      <c r="A688" s="251"/>
      <c r="B688" s="176" t="s">
        <v>48</v>
      </c>
      <c r="C688" s="52">
        <v>0</v>
      </c>
      <c r="D688" s="52">
        <v>0</v>
      </c>
      <c r="E688" s="52">
        <v>0</v>
      </c>
      <c r="F688" s="124">
        <f t="shared" si="80"/>
        <v>0</v>
      </c>
    </row>
    <row r="689" spans="1:6" x14ac:dyDescent="0.25">
      <c r="A689" s="251"/>
      <c r="B689" s="176" t="s">
        <v>49</v>
      </c>
      <c r="C689" s="52">
        <v>0</v>
      </c>
      <c r="D689" s="52">
        <v>0</v>
      </c>
      <c r="E689" s="52">
        <v>0</v>
      </c>
      <c r="F689" s="124">
        <f t="shared" si="80"/>
        <v>0</v>
      </c>
    </row>
    <row r="690" spans="1:6" x14ac:dyDescent="0.25">
      <c r="A690" s="251"/>
      <c r="B690" s="176" t="s">
        <v>53</v>
      </c>
      <c r="C690" s="52">
        <v>0</v>
      </c>
      <c r="D690" s="52">
        <v>0</v>
      </c>
      <c r="E690" s="52">
        <v>0</v>
      </c>
      <c r="F690" s="124">
        <f t="shared" si="80"/>
        <v>0</v>
      </c>
    </row>
    <row r="691" spans="1:6" x14ac:dyDescent="0.25">
      <c r="A691" s="251"/>
      <c r="B691" s="187" t="s">
        <v>50</v>
      </c>
      <c r="C691" s="52">
        <v>0</v>
      </c>
      <c r="D691" s="52">
        <v>0</v>
      </c>
      <c r="E691" s="52">
        <v>0</v>
      </c>
      <c r="F691" s="124">
        <f t="shared" si="80"/>
        <v>0</v>
      </c>
    </row>
    <row r="692" spans="1:6" ht="15.75" thickBot="1" x14ac:dyDescent="0.3">
      <c r="A692" s="251"/>
      <c r="B692" s="188" t="s">
        <v>20</v>
      </c>
      <c r="C692" s="52">
        <v>0</v>
      </c>
      <c r="D692" s="52">
        <v>0</v>
      </c>
      <c r="E692" s="52">
        <v>0</v>
      </c>
      <c r="F692" s="124">
        <f t="shared" si="80"/>
        <v>0</v>
      </c>
    </row>
    <row r="693" spans="1:6" ht="15.75" thickBot="1" x14ac:dyDescent="0.3">
      <c r="A693" s="262" t="s">
        <v>299</v>
      </c>
      <c r="B693" s="263"/>
      <c r="C693" s="103">
        <f>SUM(C675:C692)</f>
        <v>0</v>
      </c>
      <c r="D693" s="103">
        <f>SUM(D675:D692)</f>
        <v>0</v>
      </c>
      <c r="E693" s="103">
        <f>SUM(E675:E692)</f>
        <v>11</v>
      </c>
      <c r="F693" s="131">
        <f>SUM(F675:F692)</f>
        <v>11</v>
      </c>
    </row>
    <row r="694" spans="1:6" x14ac:dyDescent="0.25">
      <c r="A694" s="322" t="s">
        <v>314</v>
      </c>
      <c r="B694" s="324" t="s">
        <v>301</v>
      </c>
      <c r="C694" s="324" t="s">
        <v>315</v>
      </c>
      <c r="D694" s="324"/>
      <c r="E694" s="324"/>
      <c r="F694" s="326" t="s">
        <v>299</v>
      </c>
    </row>
    <row r="695" spans="1:6" ht="15.75" thickBot="1" x14ac:dyDescent="0.3">
      <c r="A695" s="323"/>
      <c r="B695" s="325"/>
      <c r="C695" s="50" t="s">
        <v>55</v>
      </c>
      <c r="D695" s="50" t="s">
        <v>56</v>
      </c>
      <c r="E695" s="50" t="s">
        <v>57</v>
      </c>
      <c r="F695" s="327"/>
    </row>
    <row r="696" spans="1:6" x14ac:dyDescent="0.25">
      <c r="A696" s="251" t="s">
        <v>262</v>
      </c>
      <c r="B696" s="191" t="s">
        <v>37</v>
      </c>
      <c r="C696" s="52">
        <v>0</v>
      </c>
      <c r="D696" s="52">
        <v>0</v>
      </c>
      <c r="E696" s="52">
        <v>0</v>
      </c>
      <c r="F696" s="124">
        <f t="shared" ref="F696:F698" si="81">SUM(C696:E696)</f>
        <v>0</v>
      </c>
    </row>
    <row r="697" spans="1:6" x14ac:dyDescent="0.25">
      <c r="A697" s="251"/>
      <c r="B697" s="176" t="s">
        <v>38</v>
      </c>
      <c r="C697" s="52">
        <v>0</v>
      </c>
      <c r="D697" s="52">
        <v>0</v>
      </c>
      <c r="E697" s="52">
        <v>0</v>
      </c>
      <c r="F697" s="124">
        <f t="shared" si="81"/>
        <v>0</v>
      </c>
    </row>
    <row r="698" spans="1:6" x14ac:dyDescent="0.25">
      <c r="A698" s="251"/>
      <c r="B698" s="176" t="s">
        <v>39</v>
      </c>
      <c r="C698" s="52">
        <v>0</v>
      </c>
      <c r="D698" s="52">
        <v>0</v>
      </c>
      <c r="E698" s="52">
        <v>0</v>
      </c>
      <c r="F698" s="124">
        <f t="shared" si="81"/>
        <v>0</v>
      </c>
    </row>
    <row r="699" spans="1:6" x14ac:dyDescent="0.25">
      <c r="A699" s="251"/>
      <c r="B699" s="176" t="s">
        <v>40</v>
      </c>
      <c r="C699" s="52">
        <v>0</v>
      </c>
      <c r="D699" s="52">
        <v>0</v>
      </c>
      <c r="E699" s="52">
        <v>0</v>
      </c>
      <c r="F699" s="124">
        <f>SUM(C699:E699)</f>
        <v>0</v>
      </c>
    </row>
    <row r="700" spans="1:6" x14ac:dyDescent="0.25">
      <c r="A700" s="251"/>
      <c r="B700" s="176" t="s">
        <v>41</v>
      </c>
      <c r="C700" s="52">
        <v>0</v>
      </c>
      <c r="D700" s="52">
        <v>0</v>
      </c>
      <c r="E700" s="52">
        <v>0</v>
      </c>
      <c r="F700" s="124">
        <f t="shared" ref="F700:F703" si="82">SUM(C700:E700)</f>
        <v>0</v>
      </c>
    </row>
    <row r="701" spans="1:6" x14ac:dyDescent="0.25">
      <c r="A701" s="251"/>
      <c r="B701" s="176" t="s">
        <v>42</v>
      </c>
      <c r="C701" s="52">
        <v>0</v>
      </c>
      <c r="D701" s="52">
        <v>0</v>
      </c>
      <c r="E701" s="52">
        <v>0</v>
      </c>
      <c r="F701" s="124">
        <f t="shared" si="82"/>
        <v>0</v>
      </c>
    </row>
    <row r="702" spans="1:6" x14ac:dyDescent="0.25">
      <c r="A702" s="251"/>
      <c r="B702" s="176" t="s">
        <v>51</v>
      </c>
      <c r="C702" s="52">
        <v>0</v>
      </c>
      <c r="D702" s="52">
        <v>0</v>
      </c>
      <c r="E702" s="52">
        <v>0</v>
      </c>
      <c r="F702" s="124">
        <f t="shared" si="82"/>
        <v>0</v>
      </c>
    </row>
    <row r="703" spans="1:6" x14ac:dyDescent="0.25">
      <c r="A703" s="251"/>
      <c r="B703" s="176" t="s">
        <v>43</v>
      </c>
      <c r="C703" s="52">
        <v>0</v>
      </c>
      <c r="D703" s="52">
        <v>0</v>
      </c>
      <c r="E703" s="52">
        <v>0</v>
      </c>
      <c r="F703" s="124">
        <f t="shared" si="82"/>
        <v>0</v>
      </c>
    </row>
    <row r="704" spans="1:6" x14ac:dyDescent="0.25">
      <c r="A704" s="251"/>
      <c r="B704" s="176" t="s">
        <v>44</v>
      </c>
      <c r="C704" s="52">
        <v>0</v>
      </c>
      <c r="D704" s="52">
        <v>0</v>
      </c>
      <c r="E704" s="52">
        <v>0</v>
      </c>
      <c r="F704" s="124">
        <f>SUM(C704:E704)</f>
        <v>0</v>
      </c>
    </row>
    <row r="705" spans="1:6" x14ac:dyDescent="0.25">
      <c r="A705" s="251"/>
      <c r="B705" s="176" t="s">
        <v>45</v>
      </c>
      <c r="C705" s="52">
        <v>0</v>
      </c>
      <c r="D705" s="52">
        <v>0</v>
      </c>
      <c r="E705" s="52">
        <v>0</v>
      </c>
      <c r="F705" s="124">
        <f t="shared" ref="F705:F713" si="83">SUM(C705:E705)</f>
        <v>0</v>
      </c>
    </row>
    <row r="706" spans="1:6" x14ac:dyDescent="0.25">
      <c r="A706" s="251"/>
      <c r="B706" s="176" t="s">
        <v>52</v>
      </c>
      <c r="C706" s="52">
        <v>0</v>
      </c>
      <c r="D706" s="52">
        <v>0</v>
      </c>
      <c r="E706" s="52">
        <v>0</v>
      </c>
      <c r="F706" s="124">
        <f t="shared" si="83"/>
        <v>0</v>
      </c>
    </row>
    <row r="707" spans="1:6" x14ac:dyDescent="0.25">
      <c r="A707" s="251"/>
      <c r="B707" s="176" t="s">
        <v>46</v>
      </c>
      <c r="C707" s="52">
        <v>0</v>
      </c>
      <c r="D707" s="52">
        <v>0</v>
      </c>
      <c r="E707" s="52">
        <v>0</v>
      </c>
      <c r="F707" s="124">
        <f t="shared" si="83"/>
        <v>0</v>
      </c>
    </row>
    <row r="708" spans="1:6" ht="25.5" x14ac:dyDescent="0.25">
      <c r="A708" s="251"/>
      <c r="B708" s="176" t="s">
        <v>47</v>
      </c>
      <c r="C708" s="52">
        <v>0</v>
      </c>
      <c r="D708" s="52">
        <v>0</v>
      </c>
      <c r="E708" s="52">
        <v>0</v>
      </c>
      <c r="F708" s="124">
        <f t="shared" si="83"/>
        <v>0</v>
      </c>
    </row>
    <row r="709" spans="1:6" x14ac:dyDescent="0.25">
      <c r="A709" s="251"/>
      <c r="B709" s="176" t="s">
        <v>48</v>
      </c>
      <c r="C709" s="52">
        <v>0</v>
      </c>
      <c r="D709" s="52">
        <v>0</v>
      </c>
      <c r="E709" s="52">
        <v>0</v>
      </c>
      <c r="F709" s="124">
        <f t="shared" si="83"/>
        <v>0</v>
      </c>
    </row>
    <row r="710" spans="1:6" x14ac:dyDescent="0.25">
      <c r="A710" s="251"/>
      <c r="B710" s="176" t="s">
        <v>49</v>
      </c>
      <c r="C710" s="52">
        <v>0</v>
      </c>
      <c r="D710" s="52">
        <v>0</v>
      </c>
      <c r="E710" s="52">
        <v>0</v>
      </c>
      <c r="F710" s="124">
        <f t="shared" si="83"/>
        <v>0</v>
      </c>
    </row>
    <row r="711" spans="1:6" x14ac:dyDescent="0.25">
      <c r="A711" s="251"/>
      <c r="B711" s="176" t="s">
        <v>53</v>
      </c>
      <c r="C711" s="52">
        <v>0</v>
      </c>
      <c r="D711" s="52">
        <v>0</v>
      </c>
      <c r="E711" s="52">
        <v>0</v>
      </c>
      <c r="F711" s="124">
        <f t="shared" si="83"/>
        <v>0</v>
      </c>
    </row>
    <row r="712" spans="1:6" x14ac:dyDescent="0.25">
      <c r="A712" s="251"/>
      <c r="B712" s="187" t="s">
        <v>50</v>
      </c>
      <c r="C712" s="52">
        <v>0</v>
      </c>
      <c r="D712" s="52">
        <v>0</v>
      </c>
      <c r="E712" s="52">
        <v>0</v>
      </c>
      <c r="F712" s="124">
        <f t="shared" si="83"/>
        <v>0</v>
      </c>
    </row>
    <row r="713" spans="1:6" ht="15.75" thickBot="1" x14ac:dyDescent="0.3">
      <c r="A713" s="251"/>
      <c r="B713" s="188" t="s">
        <v>20</v>
      </c>
      <c r="C713" s="52">
        <v>0</v>
      </c>
      <c r="D713" s="52">
        <v>0</v>
      </c>
      <c r="E713" s="52">
        <v>0</v>
      </c>
      <c r="F713" s="124">
        <f t="shared" si="83"/>
        <v>0</v>
      </c>
    </row>
    <row r="714" spans="1:6" ht="15.75" thickBot="1" x14ac:dyDescent="0.3">
      <c r="A714" s="262" t="s">
        <v>299</v>
      </c>
      <c r="B714" s="263"/>
      <c r="C714" s="103">
        <f>SUM(C696:C713)</f>
        <v>0</v>
      </c>
      <c r="D714" s="103">
        <f>SUM(D696:D713)</f>
        <v>0</v>
      </c>
      <c r="E714" s="103">
        <f>SUM(E696:E713)</f>
        <v>0</v>
      </c>
      <c r="F714" s="131">
        <f>SUM(F696:F713)</f>
        <v>0</v>
      </c>
    </row>
    <row r="715" spans="1:6" x14ac:dyDescent="0.25">
      <c r="A715" s="322" t="s">
        <v>314</v>
      </c>
      <c r="B715" s="324" t="s">
        <v>301</v>
      </c>
      <c r="C715" s="324" t="s">
        <v>315</v>
      </c>
      <c r="D715" s="324"/>
      <c r="E715" s="324"/>
      <c r="F715" s="326" t="s">
        <v>299</v>
      </c>
    </row>
    <row r="716" spans="1:6" ht="15.75" thickBot="1" x14ac:dyDescent="0.3">
      <c r="A716" s="323"/>
      <c r="B716" s="325"/>
      <c r="C716" s="50" t="s">
        <v>55</v>
      </c>
      <c r="D716" s="50" t="s">
        <v>56</v>
      </c>
      <c r="E716" s="50" t="s">
        <v>57</v>
      </c>
      <c r="F716" s="327"/>
    </row>
    <row r="717" spans="1:6" x14ac:dyDescent="0.25">
      <c r="A717" s="251" t="s">
        <v>263</v>
      </c>
      <c r="B717" s="191" t="s">
        <v>37</v>
      </c>
      <c r="C717" s="52">
        <v>0</v>
      </c>
      <c r="D717" s="52">
        <v>0</v>
      </c>
      <c r="E717" s="52">
        <v>0</v>
      </c>
      <c r="F717" s="124">
        <f t="shared" ref="F717:F719" si="84">SUM(C717:E717)</f>
        <v>0</v>
      </c>
    </row>
    <row r="718" spans="1:6" x14ac:dyDescent="0.25">
      <c r="A718" s="251"/>
      <c r="B718" s="176" t="s">
        <v>38</v>
      </c>
      <c r="C718" s="52">
        <v>0</v>
      </c>
      <c r="D718" s="52">
        <v>0</v>
      </c>
      <c r="E718" s="52">
        <v>0</v>
      </c>
      <c r="F718" s="124">
        <f t="shared" si="84"/>
        <v>0</v>
      </c>
    </row>
    <row r="719" spans="1:6" x14ac:dyDescent="0.25">
      <c r="A719" s="251"/>
      <c r="B719" s="176" t="s">
        <v>39</v>
      </c>
      <c r="C719" s="52">
        <v>0</v>
      </c>
      <c r="D719" s="52">
        <v>0</v>
      </c>
      <c r="E719" s="52">
        <v>0</v>
      </c>
      <c r="F719" s="124">
        <f t="shared" si="84"/>
        <v>0</v>
      </c>
    </row>
    <row r="720" spans="1:6" x14ac:dyDescent="0.25">
      <c r="A720" s="251"/>
      <c r="B720" s="176" t="s">
        <v>40</v>
      </c>
      <c r="C720" s="52">
        <v>0</v>
      </c>
      <c r="D720" s="52">
        <v>0</v>
      </c>
      <c r="E720" s="52">
        <v>0</v>
      </c>
      <c r="F720" s="124">
        <f>SUM(C720:E720)</f>
        <v>0</v>
      </c>
    </row>
    <row r="721" spans="1:6" x14ac:dyDescent="0.25">
      <c r="A721" s="251"/>
      <c r="B721" s="176" t="s">
        <v>41</v>
      </c>
      <c r="C721" s="52">
        <v>0</v>
      </c>
      <c r="D721" s="52">
        <v>0</v>
      </c>
      <c r="E721" s="52">
        <v>0</v>
      </c>
      <c r="F721" s="124">
        <f t="shared" ref="F721:F724" si="85">SUM(C721:E721)</f>
        <v>0</v>
      </c>
    </row>
    <row r="722" spans="1:6" x14ac:dyDescent="0.25">
      <c r="A722" s="251"/>
      <c r="B722" s="176" t="s">
        <v>42</v>
      </c>
      <c r="C722" s="52">
        <v>0</v>
      </c>
      <c r="D722" s="52">
        <v>0</v>
      </c>
      <c r="E722" s="52">
        <v>0</v>
      </c>
      <c r="F722" s="124">
        <f t="shared" si="85"/>
        <v>0</v>
      </c>
    </row>
    <row r="723" spans="1:6" x14ac:dyDescent="0.25">
      <c r="A723" s="251"/>
      <c r="B723" s="176" t="s">
        <v>51</v>
      </c>
      <c r="C723" s="52">
        <v>0</v>
      </c>
      <c r="D723" s="52">
        <v>0</v>
      </c>
      <c r="E723" s="52">
        <v>0</v>
      </c>
      <c r="F723" s="124">
        <f t="shared" si="85"/>
        <v>0</v>
      </c>
    </row>
    <row r="724" spans="1:6" x14ac:dyDescent="0.25">
      <c r="A724" s="251"/>
      <c r="B724" s="176" t="s">
        <v>43</v>
      </c>
      <c r="C724" s="52">
        <v>0</v>
      </c>
      <c r="D724" s="52">
        <v>0</v>
      </c>
      <c r="E724" s="52">
        <v>0</v>
      </c>
      <c r="F724" s="124">
        <f t="shared" si="85"/>
        <v>0</v>
      </c>
    </row>
    <row r="725" spans="1:6" x14ac:dyDescent="0.25">
      <c r="A725" s="251"/>
      <c r="B725" s="176" t="s">
        <v>44</v>
      </c>
      <c r="C725" s="52">
        <v>0</v>
      </c>
      <c r="D725" s="52">
        <v>0</v>
      </c>
      <c r="E725" s="52">
        <v>0</v>
      </c>
      <c r="F725" s="124">
        <f>SUM(C725:E725)</f>
        <v>0</v>
      </c>
    </row>
    <row r="726" spans="1:6" x14ac:dyDescent="0.25">
      <c r="A726" s="251"/>
      <c r="B726" s="176" t="s">
        <v>45</v>
      </c>
      <c r="C726" s="52">
        <v>0</v>
      </c>
      <c r="D726" s="52">
        <v>0</v>
      </c>
      <c r="E726" s="52">
        <v>0</v>
      </c>
      <c r="F726" s="124">
        <f t="shared" ref="F726:F734" si="86">SUM(C726:E726)</f>
        <v>0</v>
      </c>
    </row>
    <row r="727" spans="1:6" x14ac:dyDescent="0.25">
      <c r="A727" s="251"/>
      <c r="B727" s="176" t="s">
        <v>52</v>
      </c>
      <c r="C727" s="52">
        <v>0</v>
      </c>
      <c r="D727" s="52">
        <v>0</v>
      </c>
      <c r="E727" s="52">
        <v>0</v>
      </c>
      <c r="F727" s="124">
        <f t="shared" si="86"/>
        <v>0</v>
      </c>
    </row>
    <row r="728" spans="1:6" x14ac:dyDescent="0.25">
      <c r="A728" s="251"/>
      <c r="B728" s="176" t="s">
        <v>46</v>
      </c>
      <c r="C728" s="52">
        <v>0</v>
      </c>
      <c r="D728" s="52">
        <v>4</v>
      </c>
      <c r="E728" s="52">
        <v>0</v>
      </c>
      <c r="F728" s="124">
        <f t="shared" si="86"/>
        <v>4</v>
      </c>
    </row>
    <row r="729" spans="1:6" ht="25.5" x14ac:dyDescent="0.25">
      <c r="A729" s="251"/>
      <c r="B729" s="176" t="s">
        <v>47</v>
      </c>
      <c r="C729" s="52">
        <v>0</v>
      </c>
      <c r="D729" s="52">
        <v>0</v>
      </c>
      <c r="E729" s="52">
        <v>0</v>
      </c>
      <c r="F729" s="124">
        <f t="shared" si="86"/>
        <v>0</v>
      </c>
    </row>
    <row r="730" spans="1:6" x14ac:dyDescent="0.25">
      <c r="A730" s="251"/>
      <c r="B730" s="176" t="s">
        <v>48</v>
      </c>
      <c r="C730" s="52">
        <v>0</v>
      </c>
      <c r="D730" s="52">
        <v>0</v>
      </c>
      <c r="E730" s="52">
        <v>0</v>
      </c>
      <c r="F730" s="124">
        <f t="shared" si="86"/>
        <v>0</v>
      </c>
    </row>
    <row r="731" spans="1:6" x14ac:dyDescent="0.25">
      <c r="A731" s="251"/>
      <c r="B731" s="176" t="s">
        <v>49</v>
      </c>
      <c r="C731" s="52">
        <v>0</v>
      </c>
      <c r="D731" s="52">
        <v>0</v>
      </c>
      <c r="E731" s="52">
        <v>0</v>
      </c>
      <c r="F731" s="124">
        <f t="shared" si="86"/>
        <v>0</v>
      </c>
    </row>
    <row r="732" spans="1:6" x14ac:dyDescent="0.25">
      <c r="A732" s="251"/>
      <c r="B732" s="176" t="s">
        <v>53</v>
      </c>
      <c r="C732" s="52">
        <v>0</v>
      </c>
      <c r="D732" s="52">
        <v>0</v>
      </c>
      <c r="E732" s="52">
        <v>0</v>
      </c>
      <c r="F732" s="124">
        <f t="shared" si="86"/>
        <v>0</v>
      </c>
    </row>
    <row r="733" spans="1:6" x14ac:dyDescent="0.25">
      <c r="A733" s="251"/>
      <c r="B733" s="187" t="s">
        <v>50</v>
      </c>
      <c r="C733" s="52">
        <v>0</v>
      </c>
      <c r="D733" s="52">
        <v>0</v>
      </c>
      <c r="E733" s="52">
        <v>0</v>
      </c>
      <c r="F733" s="124">
        <f t="shared" si="86"/>
        <v>0</v>
      </c>
    </row>
    <row r="734" spans="1:6" ht="15.75" thickBot="1" x14ac:dyDescent="0.3">
      <c r="A734" s="251"/>
      <c r="B734" s="188" t="s">
        <v>20</v>
      </c>
      <c r="C734" s="52">
        <v>0</v>
      </c>
      <c r="D734" s="52">
        <v>0</v>
      </c>
      <c r="E734" s="52">
        <v>0</v>
      </c>
      <c r="F734" s="124">
        <f t="shared" si="86"/>
        <v>0</v>
      </c>
    </row>
    <row r="735" spans="1:6" ht="15.75" thickBot="1" x14ac:dyDescent="0.3">
      <c r="A735" s="262" t="s">
        <v>299</v>
      </c>
      <c r="B735" s="263"/>
      <c r="C735" s="103">
        <f>SUM(C717:C734)</f>
        <v>0</v>
      </c>
      <c r="D735" s="103">
        <f>SUM(D717:D734)</f>
        <v>4</v>
      </c>
      <c r="E735" s="103">
        <f>SUM(E717:E734)</f>
        <v>0</v>
      </c>
      <c r="F735" s="131">
        <f>SUM(F717:F734)</f>
        <v>4</v>
      </c>
    </row>
    <row r="736" spans="1:6" x14ac:dyDescent="0.25">
      <c r="A736" s="322" t="s">
        <v>314</v>
      </c>
      <c r="B736" s="324" t="s">
        <v>301</v>
      </c>
      <c r="C736" s="324" t="s">
        <v>315</v>
      </c>
      <c r="D736" s="324"/>
      <c r="E736" s="324"/>
      <c r="F736" s="326" t="s">
        <v>299</v>
      </c>
    </row>
    <row r="737" spans="1:6" ht="15.75" thickBot="1" x14ac:dyDescent="0.3">
      <c r="A737" s="323"/>
      <c r="B737" s="325"/>
      <c r="C737" s="50" t="s">
        <v>55</v>
      </c>
      <c r="D737" s="50" t="s">
        <v>56</v>
      </c>
      <c r="E737" s="50" t="s">
        <v>57</v>
      </c>
      <c r="F737" s="327"/>
    </row>
    <row r="738" spans="1:6" x14ac:dyDescent="0.25">
      <c r="A738" s="251" t="s">
        <v>264</v>
      </c>
      <c r="B738" s="191" t="s">
        <v>37</v>
      </c>
      <c r="C738" s="52">
        <v>0</v>
      </c>
      <c r="D738" s="52">
        <v>0</v>
      </c>
      <c r="E738" s="52">
        <v>0</v>
      </c>
      <c r="F738" s="124">
        <f t="shared" ref="F738:F740" si="87">SUM(C738:E738)</f>
        <v>0</v>
      </c>
    </row>
    <row r="739" spans="1:6" x14ac:dyDescent="0.25">
      <c r="A739" s="251"/>
      <c r="B739" s="176" t="s">
        <v>38</v>
      </c>
      <c r="C739" s="52">
        <v>0</v>
      </c>
      <c r="D739" s="52">
        <v>0</v>
      </c>
      <c r="E739" s="52">
        <v>0</v>
      </c>
      <c r="F739" s="124">
        <f t="shared" si="87"/>
        <v>0</v>
      </c>
    </row>
    <row r="740" spans="1:6" x14ac:dyDescent="0.25">
      <c r="A740" s="251"/>
      <c r="B740" s="176" t="s">
        <v>39</v>
      </c>
      <c r="C740" s="52">
        <v>0</v>
      </c>
      <c r="D740" s="52">
        <v>0</v>
      </c>
      <c r="E740" s="52">
        <v>0</v>
      </c>
      <c r="F740" s="124">
        <f t="shared" si="87"/>
        <v>0</v>
      </c>
    </row>
    <row r="741" spans="1:6" x14ac:dyDescent="0.25">
      <c r="A741" s="251"/>
      <c r="B741" s="176" t="s">
        <v>40</v>
      </c>
      <c r="C741" s="52">
        <v>0</v>
      </c>
      <c r="D741" s="52">
        <v>0</v>
      </c>
      <c r="E741" s="52">
        <v>0</v>
      </c>
      <c r="F741" s="124">
        <f>SUM(C741:E741)</f>
        <v>0</v>
      </c>
    </row>
    <row r="742" spans="1:6" x14ac:dyDescent="0.25">
      <c r="A742" s="251"/>
      <c r="B742" s="176" t="s">
        <v>41</v>
      </c>
      <c r="C742" s="52">
        <v>0</v>
      </c>
      <c r="D742" s="52">
        <v>0</v>
      </c>
      <c r="E742" s="52">
        <v>0</v>
      </c>
      <c r="F742" s="124">
        <f t="shared" ref="F742:F745" si="88">SUM(C742:E742)</f>
        <v>0</v>
      </c>
    </row>
    <row r="743" spans="1:6" x14ac:dyDescent="0.25">
      <c r="A743" s="251"/>
      <c r="B743" s="176" t="s">
        <v>42</v>
      </c>
      <c r="C743" s="52">
        <v>0</v>
      </c>
      <c r="D743" s="52">
        <v>0</v>
      </c>
      <c r="E743" s="52">
        <v>0</v>
      </c>
      <c r="F743" s="124">
        <f t="shared" si="88"/>
        <v>0</v>
      </c>
    </row>
    <row r="744" spans="1:6" x14ac:dyDescent="0.25">
      <c r="A744" s="251"/>
      <c r="B744" s="176" t="s">
        <v>51</v>
      </c>
      <c r="C744" s="52">
        <v>0</v>
      </c>
      <c r="D744" s="52">
        <v>0</v>
      </c>
      <c r="E744" s="52">
        <v>0</v>
      </c>
      <c r="F744" s="124">
        <f t="shared" si="88"/>
        <v>0</v>
      </c>
    </row>
    <row r="745" spans="1:6" x14ac:dyDescent="0.25">
      <c r="A745" s="251"/>
      <c r="B745" s="176" t="s">
        <v>43</v>
      </c>
      <c r="C745" s="52">
        <v>0</v>
      </c>
      <c r="D745" s="52">
        <v>0</v>
      </c>
      <c r="E745" s="52">
        <v>0</v>
      </c>
      <c r="F745" s="124">
        <f t="shared" si="88"/>
        <v>0</v>
      </c>
    </row>
    <row r="746" spans="1:6" x14ac:dyDescent="0.25">
      <c r="A746" s="251"/>
      <c r="B746" s="176" t="s">
        <v>44</v>
      </c>
      <c r="C746" s="52">
        <v>0</v>
      </c>
      <c r="D746" s="52">
        <v>0</v>
      </c>
      <c r="E746" s="52">
        <v>0</v>
      </c>
      <c r="F746" s="124">
        <f>SUM(C746:E746)</f>
        <v>0</v>
      </c>
    </row>
    <row r="747" spans="1:6" x14ac:dyDescent="0.25">
      <c r="A747" s="251"/>
      <c r="B747" s="176" t="s">
        <v>45</v>
      </c>
      <c r="C747" s="52">
        <v>0</v>
      </c>
      <c r="D747" s="52">
        <v>0</v>
      </c>
      <c r="E747" s="52">
        <v>0</v>
      </c>
      <c r="F747" s="124">
        <f t="shared" ref="F747:F755" si="89">SUM(C747:E747)</f>
        <v>0</v>
      </c>
    </row>
    <row r="748" spans="1:6" x14ac:dyDescent="0.25">
      <c r="A748" s="251"/>
      <c r="B748" s="176" t="s">
        <v>52</v>
      </c>
      <c r="C748" s="52">
        <v>0</v>
      </c>
      <c r="D748" s="52">
        <v>0</v>
      </c>
      <c r="E748" s="52">
        <v>0</v>
      </c>
      <c r="F748" s="124">
        <f t="shared" si="89"/>
        <v>0</v>
      </c>
    </row>
    <row r="749" spans="1:6" x14ac:dyDescent="0.25">
      <c r="A749" s="251"/>
      <c r="B749" s="176" t="s">
        <v>46</v>
      </c>
      <c r="C749" s="52">
        <v>0</v>
      </c>
      <c r="D749" s="52">
        <v>0</v>
      </c>
      <c r="E749" s="52">
        <v>0</v>
      </c>
      <c r="F749" s="124">
        <f t="shared" si="89"/>
        <v>0</v>
      </c>
    </row>
    <row r="750" spans="1:6" ht="25.5" x14ac:dyDescent="0.25">
      <c r="A750" s="251"/>
      <c r="B750" s="176" t="s">
        <v>47</v>
      </c>
      <c r="C750" s="52">
        <v>0</v>
      </c>
      <c r="D750" s="52">
        <v>0</v>
      </c>
      <c r="E750" s="52">
        <v>0</v>
      </c>
      <c r="F750" s="124">
        <f t="shared" si="89"/>
        <v>0</v>
      </c>
    </row>
    <row r="751" spans="1:6" x14ac:dyDescent="0.25">
      <c r="A751" s="251"/>
      <c r="B751" s="176" t="s">
        <v>48</v>
      </c>
      <c r="C751" s="52">
        <v>0</v>
      </c>
      <c r="D751" s="52">
        <v>0</v>
      </c>
      <c r="E751" s="52">
        <v>0</v>
      </c>
      <c r="F751" s="124">
        <f t="shared" si="89"/>
        <v>0</v>
      </c>
    </row>
    <row r="752" spans="1:6" x14ac:dyDescent="0.25">
      <c r="A752" s="251"/>
      <c r="B752" s="176" t="s">
        <v>49</v>
      </c>
      <c r="C752" s="52">
        <v>0</v>
      </c>
      <c r="D752" s="52">
        <v>0</v>
      </c>
      <c r="E752" s="52">
        <v>0</v>
      </c>
      <c r="F752" s="124">
        <f t="shared" si="89"/>
        <v>0</v>
      </c>
    </row>
    <row r="753" spans="1:6" x14ac:dyDescent="0.25">
      <c r="A753" s="251"/>
      <c r="B753" s="176" t="s">
        <v>53</v>
      </c>
      <c r="C753" s="52">
        <v>0</v>
      </c>
      <c r="D753" s="52">
        <v>0</v>
      </c>
      <c r="E753" s="52">
        <v>0</v>
      </c>
      <c r="F753" s="124">
        <f t="shared" si="89"/>
        <v>0</v>
      </c>
    </row>
    <row r="754" spans="1:6" x14ac:dyDescent="0.25">
      <c r="A754" s="251"/>
      <c r="B754" s="187" t="s">
        <v>50</v>
      </c>
      <c r="C754" s="52">
        <v>0</v>
      </c>
      <c r="D754" s="52">
        <v>0</v>
      </c>
      <c r="E754" s="52">
        <v>0</v>
      </c>
      <c r="F754" s="124">
        <f t="shared" si="89"/>
        <v>0</v>
      </c>
    </row>
    <row r="755" spans="1:6" ht="15.75" thickBot="1" x14ac:dyDescent="0.3">
      <c r="A755" s="251"/>
      <c r="B755" s="188" t="s">
        <v>20</v>
      </c>
      <c r="C755" s="52">
        <v>0</v>
      </c>
      <c r="D755" s="52">
        <v>0</v>
      </c>
      <c r="E755" s="52">
        <v>0</v>
      </c>
      <c r="F755" s="124">
        <f t="shared" si="89"/>
        <v>0</v>
      </c>
    </row>
    <row r="756" spans="1:6" ht="15.75" thickBot="1" x14ac:dyDescent="0.3">
      <c r="A756" s="262" t="s">
        <v>299</v>
      </c>
      <c r="B756" s="263"/>
      <c r="C756" s="103">
        <f>SUM(C738:C755)</f>
        <v>0</v>
      </c>
      <c r="D756" s="103">
        <f>SUM(D738:D755)</f>
        <v>0</v>
      </c>
      <c r="E756" s="103">
        <f>SUM(E738:E755)</f>
        <v>0</v>
      </c>
      <c r="F756" s="131">
        <f>SUM(F738:F755)</f>
        <v>0</v>
      </c>
    </row>
    <row r="757" spans="1:6" x14ac:dyDescent="0.25">
      <c r="A757" s="322" t="s">
        <v>314</v>
      </c>
      <c r="B757" s="324" t="s">
        <v>301</v>
      </c>
      <c r="C757" s="324" t="s">
        <v>315</v>
      </c>
      <c r="D757" s="324"/>
      <c r="E757" s="324"/>
      <c r="F757" s="326" t="s">
        <v>299</v>
      </c>
    </row>
    <row r="758" spans="1:6" ht="15.75" thickBot="1" x14ac:dyDescent="0.3">
      <c r="A758" s="323"/>
      <c r="B758" s="325"/>
      <c r="C758" s="50" t="s">
        <v>55</v>
      </c>
      <c r="D758" s="50" t="s">
        <v>56</v>
      </c>
      <c r="E758" s="50" t="s">
        <v>57</v>
      </c>
      <c r="F758" s="327"/>
    </row>
    <row r="759" spans="1:6" x14ac:dyDescent="0.25">
      <c r="A759" s="251" t="s">
        <v>265</v>
      </c>
      <c r="B759" s="191" t="s">
        <v>37</v>
      </c>
      <c r="C759" s="52">
        <v>0</v>
      </c>
      <c r="D759" s="52">
        <v>0</v>
      </c>
      <c r="E759" s="52">
        <v>0</v>
      </c>
      <c r="F759" s="124">
        <f t="shared" ref="F759:F761" si="90">SUM(C759:E759)</f>
        <v>0</v>
      </c>
    </row>
    <row r="760" spans="1:6" x14ac:dyDescent="0.25">
      <c r="A760" s="251"/>
      <c r="B760" s="176" t="s">
        <v>38</v>
      </c>
      <c r="C760" s="52">
        <v>1</v>
      </c>
      <c r="D760" s="52">
        <v>4</v>
      </c>
      <c r="E760" s="52">
        <v>0</v>
      </c>
      <c r="F760" s="124">
        <f t="shared" si="90"/>
        <v>5</v>
      </c>
    </row>
    <row r="761" spans="1:6" x14ac:dyDescent="0.25">
      <c r="A761" s="251"/>
      <c r="B761" s="176" t="s">
        <v>39</v>
      </c>
      <c r="C761" s="52">
        <v>0</v>
      </c>
      <c r="D761" s="52">
        <v>0</v>
      </c>
      <c r="E761" s="52">
        <v>0</v>
      </c>
      <c r="F761" s="124">
        <f t="shared" si="90"/>
        <v>0</v>
      </c>
    </row>
    <row r="762" spans="1:6" x14ac:dyDescent="0.25">
      <c r="A762" s="251"/>
      <c r="B762" s="176" t="s">
        <v>40</v>
      </c>
      <c r="C762" s="52">
        <v>0</v>
      </c>
      <c r="D762" s="52">
        <v>0</v>
      </c>
      <c r="E762" s="52">
        <v>0</v>
      </c>
      <c r="F762" s="124">
        <f>SUM(C762:E762)</f>
        <v>0</v>
      </c>
    </row>
    <row r="763" spans="1:6" x14ac:dyDescent="0.25">
      <c r="A763" s="251"/>
      <c r="B763" s="176" t="s">
        <v>41</v>
      </c>
      <c r="C763" s="52">
        <v>0</v>
      </c>
      <c r="D763" s="52">
        <v>0</v>
      </c>
      <c r="E763" s="52">
        <v>0</v>
      </c>
      <c r="F763" s="124">
        <f t="shared" ref="F763:F766" si="91">SUM(C763:E763)</f>
        <v>0</v>
      </c>
    </row>
    <row r="764" spans="1:6" x14ac:dyDescent="0.25">
      <c r="A764" s="251"/>
      <c r="B764" s="176" t="s">
        <v>42</v>
      </c>
      <c r="C764" s="52">
        <v>0</v>
      </c>
      <c r="D764" s="52">
        <v>0</v>
      </c>
      <c r="E764" s="52">
        <v>0</v>
      </c>
      <c r="F764" s="124">
        <f t="shared" si="91"/>
        <v>0</v>
      </c>
    </row>
    <row r="765" spans="1:6" x14ac:dyDescent="0.25">
      <c r="A765" s="251"/>
      <c r="B765" s="176" t="s">
        <v>51</v>
      </c>
      <c r="C765" s="52">
        <v>0</v>
      </c>
      <c r="D765" s="52">
        <v>0</v>
      </c>
      <c r="E765" s="52">
        <v>0</v>
      </c>
      <c r="F765" s="124">
        <f t="shared" si="91"/>
        <v>0</v>
      </c>
    </row>
    <row r="766" spans="1:6" x14ac:dyDescent="0.25">
      <c r="A766" s="251"/>
      <c r="B766" s="176" t="s">
        <v>43</v>
      </c>
      <c r="C766" s="52">
        <v>0</v>
      </c>
      <c r="D766" s="52">
        <v>0</v>
      </c>
      <c r="E766" s="52">
        <v>0</v>
      </c>
      <c r="F766" s="124">
        <f t="shared" si="91"/>
        <v>0</v>
      </c>
    </row>
    <row r="767" spans="1:6" x14ac:dyDescent="0.25">
      <c r="A767" s="251"/>
      <c r="B767" s="176" t="s">
        <v>44</v>
      </c>
      <c r="C767" s="52">
        <v>0</v>
      </c>
      <c r="D767" s="52">
        <v>0</v>
      </c>
      <c r="E767" s="52">
        <v>0</v>
      </c>
      <c r="F767" s="124">
        <f>SUM(C767:E767)</f>
        <v>0</v>
      </c>
    </row>
    <row r="768" spans="1:6" x14ac:dyDescent="0.25">
      <c r="A768" s="251"/>
      <c r="B768" s="176" t="s">
        <v>45</v>
      </c>
      <c r="C768" s="52">
        <v>0</v>
      </c>
      <c r="D768" s="52">
        <v>0</v>
      </c>
      <c r="E768" s="52">
        <v>0</v>
      </c>
      <c r="F768" s="124">
        <f t="shared" ref="F768:F776" si="92">SUM(C768:E768)</f>
        <v>0</v>
      </c>
    </row>
    <row r="769" spans="1:6" x14ac:dyDescent="0.25">
      <c r="A769" s="251"/>
      <c r="B769" s="176" t="s">
        <v>52</v>
      </c>
      <c r="C769" s="52">
        <v>0</v>
      </c>
      <c r="D769" s="52">
        <v>0</v>
      </c>
      <c r="E769" s="52">
        <v>0</v>
      </c>
      <c r="F769" s="124">
        <f t="shared" si="92"/>
        <v>0</v>
      </c>
    </row>
    <row r="770" spans="1:6" x14ac:dyDescent="0.25">
      <c r="A770" s="251"/>
      <c r="B770" s="176" t="s">
        <v>46</v>
      </c>
      <c r="C770" s="52">
        <v>0</v>
      </c>
      <c r="D770" s="52">
        <v>0</v>
      </c>
      <c r="E770" s="52">
        <v>0</v>
      </c>
      <c r="F770" s="124">
        <f t="shared" si="92"/>
        <v>0</v>
      </c>
    </row>
    <row r="771" spans="1:6" ht="25.5" x14ac:dyDescent="0.25">
      <c r="A771" s="251"/>
      <c r="B771" s="176" t="s">
        <v>47</v>
      </c>
      <c r="C771" s="52">
        <v>0</v>
      </c>
      <c r="D771" s="52">
        <v>0</v>
      </c>
      <c r="E771" s="52">
        <v>0</v>
      </c>
      <c r="F771" s="124">
        <f t="shared" si="92"/>
        <v>0</v>
      </c>
    </row>
    <row r="772" spans="1:6" x14ac:dyDescent="0.25">
      <c r="A772" s="251"/>
      <c r="B772" s="176" t="s">
        <v>48</v>
      </c>
      <c r="C772" s="52">
        <v>0</v>
      </c>
      <c r="D772" s="52">
        <v>0</v>
      </c>
      <c r="E772" s="52">
        <v>0</v>
      </c>
      <c r="F772" s="124">
        <f t="shared" si="92"/>
        <v>0</v>
      </c>
    </row>
    <row r="773" spans="1:6" x14ac:dyDescent="0.25">
      <c r="A773" s="251"/>
      <c r="B773" s="176" t="s">
        <v>49</v>
      </c>
      <c r="C773" s="52">
        <v>0</v>
      </c>
      <c r="D773" s="52">
        <v>0</v>
      </c>
      <c r="E773" s="52">
        <v>0</v>
      </c>
      <c r="F773" s="124">
        <f t="shared" si="92"/>
        <v>0</v>
      </c>
    </row>
    <row r="774" spans="1:6" x14ac:dyDescent="0.25">
      <c r="A774" s="251"/>
      <c r="B774" s="176" t="s">
        <v>53</v>
      </c>
      <c r="C774" s="52">
        <v>0</v>
      </c>
      <c r="D774" s="52">
        <v>0</v>
      </c>
      <c r="E774" s="52">
        <v>0</v>
      </c>
      <c r="F774" s="124">
        <f t="shared" si="92"/>
        <v>0</v>
      </c>
    </row>
    <row r="775" spans="1:6" x14ac:dyDescent="0.25">
      <c r="A775" s="251"/>
      <c r="B775" s="187" t="s">
        <v>50</v>
      </c>
      <c r="C775" s="52">
        <v>0</v>
      </c>
      <c r="D775" s="52">
        <v>0</v>
      </c>
      <c r="E775" s="52">
        <v>0</v>
      </c>
      <c r="F775" s="124">
        <f t="shared" si="92"/>
        <v>0</v>
      </c>
    </row>
    <row r="776" spans="1:6" ht="15.75" thickBot="1" x14ac:dyDescent="0.3">
      <c r="A776" s="251"/>
      <c r="B776" s="188" t="s">
        <v>20</v>
      </c>
      <c r="C776" s="52">
        <v>0</v>
      </c>
      <c r="D776" s="52">
        <v>0</v>
      </c>
      <c r="E776" s="52">
        <v>0</v>
      </c>
      <c r="F776" s="124">
        <f t="shared" si="92"/>
        <v>0</v>
      </c>
    </row>
    <row r="777" spans="1:6" ht="15.75" thickBot="1" x14ac:dyDescent="0.3">
      <c r="A777" s="262" t="s">
        <v>299</v>
      </c>
      <c r="B777" s="263"/>
      <c r="C777" s="103">
        <f>SUM(C759:C776)</f>
        <v>1</v>
      </c>
      <c r="D777" s="103">
        <f>SUM(D759:D776)</f>
        <v>4</v>
      </c>
      <c r="E777" s="103">
        <f>SUM(E759:E776)</f>
        <v>0</v>
      </c>
      <c r="F777" s="131">
        <f>SUM(F759:F776)</f>
        <v>5</v>
      </c>
    </row>
    <row r="778" spans="1:6" x14ac:dyDescent="0.25">
      <c r="A778" s="322" t="s">
        <v>314</v>
      </c>
      <c r="B778" s="324" t="s">
        <v>301</v>
      </c>
      <c r="C778" s="324" t="s">
        <v>315</v>
      </c>
      <c r="D778" s="324"/>
      <c r="E778" s="324"/>
      <c r="F778" s="326" t="s">
        <v>299</v>
      </c>
    </row>
    <row r="779" spans="1:6" ht="15.75" thickBot="1" x14ac:dyDescent="0.3">
      <c r="A779" s="323"/>
      <c r="B779" s="325"/>
      <c r="C779" s="50" t="s">
        <v>55</v>
      </c>
      <c r="D779" s="50" t="s">
        <v>56</v>
      </c>
      <c r="E779" s="50" t="s">
        <v>57</v>
      </c>
      <c r="F779" s="327"/>
    </row>
    <row r="780" spans="1:6" x14ac:dyDescent="0.25">
      <c r="A780" s="251" t="s">
        <v>266</v>
      </c>
      <c r="B780" s="191" t="s">
        <v>37</v>
      </c>
      <c r="C780" s="52">
        <v>0</v>
      </c>
      <c r="D780" s="52">
        <v>0</v>
      </c>
      <c r="E780" s="52">
        <v>0</v>
      </c>
      <c r="F780" s="124">
        <f t="shared" ref="F780:F782" si="93">SUM(C780:E780)</f>
        <v>0</v>
      </c>
    </row>
    <row r="781" spans="1:6" x14ac:dyDescent="0.25">
      <c r="A781" s="251"/>
      <c r="B781" s="176" t="s">
        <v>38</v>
      </c>
      <c r="C781" s="52">
        <v>0</v>
      </c>
      <c r="D781" s="52">
        <v>0</v>
      </c>
      <c r="E781" s="52">
        <v>0</v>
      </c>
      <c r="F781" s="124">
        <f t="shared" si="93"/>
        <v>0</v>
      </c>
    </row>
    <row r="782" spans="1:6" x14ac:dyDescent="0.25">
      <c r="A782" s="251"/>
      <c r="B782" s="176" t="s">
        <v>39</v>
      </c>
      <c r="C782" s="52">
        <v>0</v>
      </c>
      <c r="D782" s="52">
        <v>0</v>
      </c>
      <c r="E782" s="52">
        <v>0</v>
      </c>
      <c r="F782" s="124">
        <f t="shared" si="93"/>
        <v>0</v>
      </c>
    </row>
    <row r="783" spans="1:6" x14ac:dyDescent="0.25">
      <c r="A783" s="251"/>
      <c r="B783" s="176" t="s">
        <v>40</v>
      </c>
      <c r="C783" s="52">
        <v>0</v>
      </c>
      <c r="D783" s="52">
        <v>0</v>
      </c>
      <c r="E783" s="52">
        <v>0</v>
      </c>
      <c r="F783" s="124">
        <f>SUM(C783:E783)</f>
        <v>0</v>
      </c>
    </row>
    <row r="784" spans="1:6" x14ac:dyDescent="0.25">
      <c r="A784" s="251"/>
      <c r="B784" s="176" t="s">
        <v>41</v>
      </c>
      <c r="C784" s="52">
        <v>0</v>
      </c>
      <c r="D784" s="52">
        <v>0</v>
      </c>
      <c r="E784" s="52">
        <v>0</v>
      </c>
      <c r="F784" s="124">
        <f t="shared" ref="F784:F787" si="94">SUM(C784:E784)</f>
        <v>0</v>
      </c>
    </row>
    <row r="785" spans="1:6" x14ac:dyDescent="0.25">
      <c r="A785" s="251"/>
      <c r="B785" s="176" t="s">
        <v>42</v>
      </c>
      <c r="C785" s="52">
        <v>0</v>
      </c>
      <c r="D785" s="52">
        <v>0</v>
      </c>
      <c r="E785" s="52">
        <v>0</v>
      </c>
      <c r="F785" s="124">
        <f t="shared" si="94"/>
        <v>0</v>
      </c>
    </row>
    <row r="786" spans="1:6" x14ac:dyDescent="0.25">
      <c r="A786" s="251"/>
      <c r="B786" s="176" t="s">
        <v>51</v>
      </c>
      <c r="C786" s="52">
        <v>0</v>
      </c>
      <c r="D786" s="52">
        <v>0</v>
      </c>
      <c r="E786" s="52">
        <v>0</v>
      </c>
      <c r="F786" s="124">
        <f t="shared" si="94"/>
        <v>0</v>
      </c>
    </row>
    <row r="787" spans="1:6" x14ac:dyDescent="0.25">
      <c r="A787" s="251"/>
      <c r="B787" s="176" t="s">
        <v>43</v>
      </c>
      <c r="C787" s="52">
        <v>0</v>
      </c>
      <c r="D787" s="52">
        <v>0</v>
      </c>
      <c r="E787" s="52">
        <v>0</v>
      </c>
      <c r="F787" s="124">
        <f t="shared" si="94"/>
        <v>0</v>
      </c>
    </row>
    <row r="788" spans="1:6" x14ac:dyDescent="0.25">
      <c r="A788" s="251"/>
      <c r="B788" s="176" t="s">
        <v>44</v>
      </c>
      <c r="C788" s="52">
        <v>0</v>
      </c>
      <c r="D788" s="52">
        <v>0</v>
      </c>
      <c r="E788" s="52">
        <v>0</v>
      </c>
      <c r="F788" s="124">
        <f>SUM(C788:E788)</f>
        <v>0</v>
      </c>
    </row>
    <row r="789" spans="1:6" x14ac:dyDescent="0.25">
      <c r="A789" s="251"/>
      <c r="B789" s="176" t="s">
        <v>45</v>
      </c>
      <c r="C789" s="52">
        <v>0</v>
      </c>
      <c r="D789" s="52">
        <v>0</v>
      </c>
      <c r="E789" s="52">
        <v>0</v>
      </c>
      <c r="F789" s="124">
        <f t="shared" ref="F789:F797" si="95">SUM(C789:E789)</f>
        <v>0</v>
      </c>
    </row>
    <row r="790" spans="1:6" x14ac:dyDescent="0.25">
      <c r="A790" s="251"/>
      <c r="B790" s="176" t="s">
        <v>52</v>
      </c>
      <c r="C790" s="52">
        <v>0</v>
      </c>
      <c r="D790" s="52">
        <v>0</v>
      </c>
      <c r="E790" s="52">
        <v>0</v>
      </c>
      <c r="F790" s="124">
        <f t="shared" si="95"/>
        <v>0</v>
      </c>
    </row>
    <row r="791" spans="1:6" x14ac:dyDescent="0.25">
      <c r="A791" s="251"/>
      <c r="B791" s="176" t="s">
        <v>46</v>
      </c>
      <c r="C791" s="52">
        <v>0</v>
      </c>
      <c r="D791" s="52">
        <v>0</v>
      </c>
      <c r="E791" s="52">
        <v>0</v>
      </c>
      <c r="F791" s="124">
        <f t="shared" si="95"/>
        <v>0</v>
      </c>
    </row>
    <row r="792" spans="1:6" ht="25.5" x14ac:dyDescent="0.25">
      <c r="A792" s="251"/>
      <c r="B792" s="176" t="s">
        <v>47</v>
      </c>
      <c r="C792" s="52">
        <v>0</v>
      </c>
      <c r="D792" s="52">
        <v>0</v>
      </c>
      <c r="E792" s="52">
        <v>0</v>
      </c>
      <c r="F792" s="124">
        <f t="shared" si="95"/>
        <v>0</v>
      </c>
    </row>
    <row r="793" spans="1:6" x14ac:dyDescent="0.25">
      <c r="A793" s="251"/>
      <c r="B793" s="176" t="s">
        <v>48</v>
      </c>
      <c r="C793" s="52">
        <v>0</v>
      </c>
      <c r="D793" s="52">
        <v>0</v>
      </c>
      <c r="E793" s="52">
        <v>0</v>
      </c>
      <c r="F793" s="124">
        <f t="shared" si="95"/>
        <v>0</v>
      </c>
    </row>
    <row r="794" spans="1:6" x14ac:dyDescent="0.25">
      <c r="A794" s="251"/>
      <c r="B794" s="176" t="s">
        <v>49</v>
      </c>
      <c r="C794" s="52">
        <v>0</v>
      </c>
      <c r="D794" s="52">
        <v>0</v>
      </c>
      <c r="E794" s="52">
        <v>0</v>
      </c>
      <c r="F794" s="124">
        <f t="shared" si="95"/>
        <v>0</v>
      </c>
    </row>
    <row r="795" spans="1:6" x14ac:dyDescent="0.25">
      <c r="A795" s="251"/>
      <c r="B795" s="176" t="s">
        <v>53</v>
      </c>
      <c r="C795" s="52">
        <v>0</v>
      </c>
      <c r="D795" s="52">
        <v>0</v>
      </c>
      <c r="E795" s="52">
        <v>0</v>
      </c>
      <c r="F795" s="124">
        <f t="shared" si="95"/>
        <v>0</v>
      </c>
    </row>
    <row r="796" spans="1:6" x14ac:dyDescent="0.25">
      <c r="A796" s="251"/>
      <c r="B796" s="187" t="s">
        <v>50</v>
      </c>
      <c r="C796" s="52">
        <v>0</v>
      </c>
      <c r="D796" s="52">
        <v>0</v>
      </c>
      <c r="E796" s="52">
        <v>0</v>
      </c>
      <c r="F796" s="124">
        <f t="shared" si="95"/>
        <v>0</v>
      </c>
    </row>
    <row r="797" spans="1:6" ht="15.75" thickBot="1" x14ac:dyDescent="0.3">
      <c r="A797" s="251"/>
      <c r="B797" s="188" t="s">
        <v>20</v>
      </c>
      <c r="C797" s="52">
        <v>0</v>
      </c>
      <c r="D797" s="52">
        <v>0</v>
      </c>
      <c r="E797" s="52">
        <v>0</v>
      </c>
      <c r="F797" s="124">
        <f t="shared" si="95"/>
        <v>0</v>
      </c>
    </row>
    <row r="798" spans="1:6" ht="15.75" thickBot="1" x14ac:dyDescent="0.3">
      <c r="A798" s="262" t="s">
        <v>299</v>
      </c>
      <c r="B798" s="263"/>
      <c r="C798" s="103">
        <f>SUM(C780:C797)</f>
        <v>0</v>
      </c>
      <c r="D798" s="103">
        <f>SUM(D780:D797)</f>
        <v>0</v>
      </c>
      <c r="E798" s="103">
        <f>SUM(E780:E797)</f>
        <v>0</v>
      </c>
      <c r="F798" s="131">
        <f>SUM(F780:F797)</f>
        <v>0</v>
      </c>
    </row>
    <row r="799" spans="1:6" x14ac:dyDescent="0.25">
      <c r="A799" s="322" t="s">
        <v>314</v>
      </c>
      <c r="B799" s="324" t="s">
        <v>301</v>
      </c>
      <c r="C799" s="324" t="s">
        <v>315</v>
      </c>
      <c r="D799" s="324"/>
      <c r="E799" s="324"/>
      <c r="F799" s="326" t="s">
        <v>299</v>
      </c>
    </row>
    <row r="800" spans="1:6" ht="15.75" thickBot="1" x14ac:dyDescent="0.3">
      <c r="A800" s="323"/>
      <c r="B800" s="325"/>
      <c r="C800" s="50" t="s">
        <v>55</v>
      </c>
      <c r="D800" s="50" t="s">
        <v>56</v>
      </c>
      <c r="E800" s="50" t="s">
        <v>57</v>
      </c>
      <c r="F800" s="327"/>
    </row>
    <row r="801" spans="1:6" x14ac:dyDescent="0.25">
      <c r="A801" s="251" t="s">
        <v>267</v>
      </c>
      <c r="B801" s="191" t="s">
        <v>37</v>
      </c>
      <c r="C801" s="52">
        <v>0</v>
      </c>
      <c r="D801" s="52">
        <v>0</v>
      </c>
      <c r="E801" s="52">
        <v>0</v>
      </c>
      <c r="F801" s="124">
        <f t="shared" ref="F801:F803" si="96">SUM(C801:E801)</f>
        <v>0</v>
      </c>
    </row>
    <row r="802" spans="1:6" x14ac:dyDescent="0.25">
      <c r="A802" s="251"/>
      <c r="B802" s="176" t="s">
        <v>38</v>
      </c>
      <c r="C802" s="52">
        <v>0</v>
      </c>
      <c r="D802" s="52">
        <v>0</v>
      </c>
      <c r="E802" s="52">
        <v>0</v>
      </c>
      <c r="F802" s="124">
        <f t="shared" si="96"/>
        <v>0</v>
      </c>
    </row>
    <row r="803" spans="1:6" x14ac:dyDescent="0.25">
      <c r="A803" s="251"/>
      <c r="B803" s="176" t="s">
        <v>39</v>
      </c>
      <c r="C803" s="52">
        <v>0</v>
      </c>
      <c r="D803" s="52">
        <v>0</v>
      </c>
      <c r="E803" s="52">
        <v>0</v>
      </c>
      <c r="F803" s="124">
        <f t="shared" si="96"/>
        <v>0</v>
      </c>
    </row>
    <row r="804" spans="1:6" x14ac:dyDescent="0.25">
      <c r="A804" s="251"/>
      <c r="B804" s="176" t="s">
        <v>40</v>
      </c>
      <c r="C804" s="52">
        <v>0</v>
      </c>
      <c r="D804" s="52">
        <v>0</v>
      </c>
      <c r="E804" s="52">
        <v>0</v>
      </c>
      <c r="F804" s="124">
        <f>SUM(C804:E804)</f>
        <v>0</v>
      </c>
    </row>
    <row r="805" spans="1:6" x14ac:dyDescent="0.25">
      <c r="A805" s="251"/>
      <c r="B805" s="176" t="s">
        <v>41</v>
      </c>
      <c r="C805" s="52">
        <v>0</v>
      </c>
      <c r="D805" s="52">
        <v>0</v>
      </c>
      <c r="E805" s="52">
        <v>0</v>
      </c>
      <c r="F805" s="124">
        <f t="shared" ref="F805:F808" si="97">SUM(C805:E805)</f>
        <v>0</v>
      </c>
    </row>
    <row r="806" spans="1:6" x14ac:dyDescent="0.25">
      <c r="A806" s="251"/>
      <c r="B806" s="176" t="s">
        <v>42</v>
      </c>
      <c r="C806" s="52">
        <v>0</v>
      </c>
      <c r="D806" s="52">
        <v>0</v>
      </c>
      <c r="E806" s="52">
        <v>0</v>
      </c>
      <c r="F806" s="124">
        <f t="shared" si="97"/>
        <v>0</v>
      </c>
    </row>
    <row r="807" spans="1:6" x14ac:dyDescent="0.25">
      <c r="A807" s="251"/>
      <c r="B807" s="176" t="s">
        <v>51</v>
      </c>
      <c r="C807" s="52">
        <v>0</v>
      </c>
      <c r="D807" s="52">
        <v>0</v>
      </c>
      <c r="E807" s="52">
        <v>0</v>
      </c>
      <c r="F807" s="124">
        <f t="shared" si="97"/>
        <v>0</v>
      </c>
    </row>
    <row r="808" spans="1:6" x14ac:dyDescent="0.25">
      <c r="A808" s="251"/>
      <c r="B808" s="176" t="s">
        <v>43</v>
      </c>
      <c r="C808" s="52">
        <v>0</v>
      </c>
      <c r="D808" s="52">
        <v>0</v>
      </c>
      <c r="E808" s="52">
        <v>0</v>
      </c>
      <c r="F808" s="124">
        <f t="shared" si="97"/>
        <v>0</v>
      </c>
    </row>
    <row r="809" spans="1:6" x14ac:dyDescent="0.25">
      <c r="A809" s="251"/>
      <c r="B809" s="176" t="s">
        <v>44</v>
      </c>
      <c r="C809" s="52">
        <v>0</v>
      </c>
      <c r="D809" s="52">
        <v>0</v>
      </c>
      <c r="E809" s="52">
        <v>0</v>
      </c>
      <c r="F809" s="124">
        <f>SUM(C809:E809)</f>
        <v>0</v>
      </c>
    </row>
    <row r="810" spans="1:6" x14ac:dyDescent="0.25">
      <c r="A810" s="251"/>
      <c r="B810" s="176" t="s">
        <v>45</v>
      </c>
      <c r="C810" s="52">
        <v>0</v>
      </c>
      <c r="D810" s="52">
        <v>0</v>
      </c>
      <c r="E810" s="52">
        <v>0</v>
      </c>
      <c r="F810" s="124">
        <f t="shared" ref="F810:F818" si="98">SUM(C810:E810)</f>
        <v>0</v>
      </c>
    </row>
    <row r="811" spans="1:6" x14ac:dyDescent="0.25">
      <c r="A811" s="251"/>
      <c r="B811" s="176" t="s">
        <v>52</v>
      </c>
      <c r="C811" s="52">
        <v>0</v>
      </c>
      <c r="D811" s="52">
        <v>0</v>
      </c>
      <c r="E811" s="52">
        <v>0</v>
      </c>
      <c r="F811" s="124">
        <f t="shared" si="98"/>
        <v>0</v>
      </c>
    </row>
    <row r="812" spans="1:6" x14ac:dyDescent="0.25">
      <c r="A812" s="251"/>
      <c r="B812" s="176" t="s">
        <v>46</v>
      </c>
      <c r="C812" s="52">
        <v>0</v>
      </c>
      <c r="D812" s="52">
        <v>0</v>
      </c>
      <c r="E812" s="52">
        <v>0</v>
      </c>
      <c r="F812" s="124">
        <f t="shared" si="98"/>
        <v>0</v>
      </c>
    </row>
    <row r="813" spans="1:6" ht="25.5" x14ac:dyDescent="0.25">
      <c r="A813" s="251"/>
      <c r="B813" s="176" t="s">
        <v>47</v>
      </c>
      <c r="C813" s="52">
        <v>0</v>
      </c>
      <c r="D813" s="52">
        <v>0</v>
      </c>
      <c r="E813" s="52">
        <v>0</v>
      </c>
      <c r="F813" s="124">
        <f t="shared" si="98"/>
        <v>0</v>
      </c>
    </row>
    <row r="814" spans="1:6" x14ac:dyDescent="0.25">
      <c r="A814" s="251"/>
      <c r="B814" s="176" t="s">
        <v>48</v>
      </c>
      <c r="C814" s="52">
        <v>0</v>
      </c>
      <c r="D814" s="52">
        <v>0</v>
      </c>
      <c r="E814" s="52">
        <v>0</v>
      </c>
      <c r="F814" s="124">
        <f t="shared" si="98"/>
        <v>0</v>
      </c>
    </row>
    <row r="815" spans="1:6" x14ac:dyDescent="0.25">
      <c r="A815" s="251"/>
      <c r="B815" s="176" t="s">
        <v>49</v>
      </c>
      <c r="C815" s="52">
        <v>0</v>
      </c>
      <c r="D815" s="52">
        <v>1</v>
      </c>
      <c r="E815" s="52">
        <v>0</v>
      </c>
      <c r="F815" s="124">
        <f t="shared" si="98"/>
        <v>1</v>
      </c>
    </row>
    <row r="816" spans="1:6" x14ac:dyDescent="0.25">
      <c r="A816" s="251"/>
      <c r="B816" s="176" t="s">
        <v>53</v>
      </c>
      <c r="C816" s="52">
        <v>0</v>
      </c>
      <c r="D816" s="52">
        <v>0</v>
      </c>
      <c r="E816" s="52">
        <v>0</v>
      </c>
      <c r="F816" s="124">
        <f t="shared" si="98"/>
        <v>0</v>
      </c>
    </row>
    <row r="817" spans="1:6" x14ac:dyDescent="0.25">
      <c r="A817" s="251"/>
      <c r="B817" s="187" t="s">
        <v>50</v>
      </c>
      <c r="C817" s="52">
        <v>0</v>
      </c>
      <c r="D817" s="52">
        <v>0</v>
      </c>
      <c r="E817" s="52">
        <v>0</v>
      </c>
      <c r="F817" s="124">
        <f t="shared" si="98"/>
        <v>0</v>
      </c>
    </row>
    <row r="818" spans="1:6" ht="15.75" thickBot="1" x14ac:dyDescent="0.3">
      <c r="A818" s="251"/>
      <c r="B818" s="188" t="s">
        <v>20</v>
      </c>
      <c r="C818" s="52">
        <v>0</v>
      </c>
      <c r="D818" s="52">
        <v>0</v>
      </c>
      <c r="E818" s="52">
        <v>0</v>
      </c>
      <c r="F818" s="124">
        <f t="shared" si="98"/>
        <v>0</v>
      </c>
    </row>
    <row r="819" spans="1:6" ht="15.75" thickBot="1" x14ac:dyDescent="0.3">
      <c r="A819" s="262" t="s">
        <v>299</v>
      </c>
      <c r="B819" s="263"/>
      <c r="C819" s="103">
        <f>SUM(C801:C818)</f>
        <v>0</v>
      </c>
      <c r="D819" s="103">
        <f>SUM(D801:D818)</f>
        <v>1</v>
      </c>
      <c r="E819" s="103">
        <f>SUM(E801:E818)</f>
        <v>0</v>
      </c>
      <c r="F819" s="131">
        <f>SUM(F801:F818)</f>
        <v>1</v>
      </c>
    </row>
    <row r="820" spans="1:6" x14ac:dyDescent="0.25">
      <c r="A820" s="322" t="s">
        <v>314</v>
      </c>
      <c r="B820" s="324" t="s">
        <v>301</v>
      </c>
      <c r="C820" s="324" t="s">
        <v>315</v>
      </c>
      <c r="D820" s="324"/>
      <c r="E820" s="324"/>
      <c r="F820" s="326" t="s">
        <v>299</v>
      </c>
    </row>
    <row r="821" spans="1:6" ht="15.75" thickBot="1" x14ac:dyDescent="0.3">
      <c r="A821" s="323"/>
      <c r="B821" s="325"/>
      <c r="C821" s="50" t="s">
        <v>55</v>
      </c>
      <c r="D821" s="50" t="s">
        <v>56</v>
      </c>
      <c r="E821" s="50" t="s">
        <v>57</v>
      </c>
      <c r="F821" s="327"/>
    </row>
    <row r="822" spans="1:6" x14ac:dyDescent="0.25">
      <c r="A822" s="251" t="s">
        <v>270</v>
      </c>
      <c r="B822" s="191" t="s">
        <v>37</v>
      </c>
      <c r="C822" s="52">
        <v>0</v>
      </c>
      <c r="D822" s="52">
        <v>0</v>
      </c>
      <c r="E822" s="52">
        <v>0</v>
      </c>
      <c r="F822" s="124">
        <f t="shared" ref="F822:F824" si="99">SUM(C822:E822)</f>
        <v>0</v>
      </c>
    </row>
    <row r="823" spans="1:6" x14ac:dyDescent="0.25">
      <c r="A823" s="251"/>
      <c r="B823" s="176" t="s">
        <v>38</v>
      </c>
      <c r="C823" s="52">
        <v>0</v>
      </c>
      <c r="D823" s="52">
        <v>0</v>
      </c>
      <c r="E823" s="52">
        <v>0</v>
      </c>
      <c r="F823" s="124">
        <f t="shared" si="99"/>
        <v>0</v>
      </c>
    </row>
    <row r="824" spans="1:6" x14ac:dyDescent="0.25">
      <c r="A824" s="251"/>
      <c r="B824" s="176" t="s">
        <v>39</v>
      </c>
      <c r="C824" s="52">
        <v>0</v>
      </c>
      <c r="D824" s="52">
        <v>0</v>
      </c>
      <c r="E824" s="52">
        <v>0</v>
      </c>
      <c r="F824" s="124">
        <f t="shared" si="99"/>
        <v>0</v>
      </c>
    </row>
    <row r="825" spans="1:6" x14ac:dyDescent="0.25">
      <c r="A825" s="251"/>
      <c r="B825" s="176" t="s">
        <v>40</v>
      </c>
      <c r="C825" s="52">
        <v>0</v>
      </c>
      <c r="D825" s="52">
        <v>0</v>
      </c>
      <c r="E825" s="52">
        <v>0</v>
      </c>
      <c r="F825" s="124">
        <f>SUM(C825:E825)</f>
        <v>0</v>
      </c>
    </row>
    <row r="826" spans="1:6" x14ac:dyDescent="0.25">
      <c r="A826" s="251"/>
      <c r="B826" s="176" t="s">
        <v>41</v>
      </c>
      <c r="C826" s="52">
        <v>0</v>
      </c>
      <c r="D826" s="52">
        <v>0</v>
      </c>
      <c r="E826" s="52">
        <v>0</v>
      </c>
      <c r="F826" s="124">
        <f t="shared" ref="F826:F829" si="100">SUM(C826:E826)</f>
        <v>0</v>
      </c>
    </row>
    <row r="827" spans="1:6" x14ac:dyDescent="0.25">
      <c r="A827" s="251"/>
      <c r="B827" s="176" t="s">
        <v>42</v>
      </c>
      <c r="C827" s="52">
        <v>0</v>
      </c>
      <c r="D827" s="52">
        <v>0</v>
      </c>
      <c r="E827" s="52">
        <v>0</v>
      </c>
      <c r="F827" s="124">
        <f t="shared" si="100"/>
        <v>0</v>
      </c>
    </row>
    <row r="828" spans="1:6" x14ac:dyDescent="0.25">
      <c r="A828" s="251"/>
      <c r="B828" s="176" t="s">
        <v>51</v>
      </c>
      <c r="C828" s="52">
        <v>0</v>
      </c>
      <c r="D828" s="52">
        <v>0</v>
      </c>
      <c r="E828" s="52">
        <v>0</v>
      </c>
      <c r="F828" s="124">
        <f t="shared" si="100"/>
        <v>0</v>
      </c>
    </row>
    <row r="829" spans="1:6" x14ac:dyDescent="0.25">
      <c r="A829" s="251"/>
      <c r="B829" s="176" t="s">
        <v>43</v>
      </c>
      <c r="C829" s="52">
        <v>0</v>
      </c>
      <c r="D829" s="52">
        <v>0</v>
      </c>
      <c r="E829" s="52">
        <v>0</v>
      </c>
      <c r="F829" s="124">
        <f t="shared" si="100"/>
        <v>0</v>
      </c>
    </row>
    <row r="830" spans="1:6" x14ac:dyDescent="0.25">
      <c r="A830" s="251"/>
      <c r="B830" s="176" t="s">
        <v>44</v>
      </c>
      <c r="C830" s="52">
        <v>0</v>
      </c>
      <c r="D830" s="52">
        <v>0</v>
      </c>
      <c r="E830" s="52">
        <v>0</v>
      </c>
      <c r="F830" s="124">
        <f>SUM(C830:E830)</f>
        <v>0</v>
      </c>
    </row>
    <row r="831" spans="1:6" x14ac:dyDescent="0.25">
      <c r="A831" s="251"/>
      <c r="B831" s="176" t="s">
        <v>45</v>
      </c>
      <c r="C831" s="52">
        <v>0</v>
      </c>
      <c r="D831" s="52">
        <v>0</v>
      </c>
      <c r="E831" s="52">
        <v>0</v>
      </c>
      <c r="F831" s="124">
        <f t="shared" ref="F831:F839" si="101">SUM(C831:E831)</f>
        <v>0</v>
      </c>
    </row>
    <row r="832" spans="1:6" x14ac:dyDescent="0.25">
      <c r="A832" s="251"/>
      <c r="B832" s="176" t="s">
        <v>52</v>
      </c>
      <c r="C832" s="52">
        <v>0</v>
      </c>
      <c r="D832" s="52">
        <v>0</v>
      </c>
      <c r="E832" s="52">
        <v>0</v>
      </c>
      <c r="F832" s="124">
        <f t="shared" si="101"/>
        <v>0</v>
      </c>
    </row>
    <row r="833" spans="1:6" x14ac:dyDescent="0.25">
      <c r="A833" s="251"/>
      <c r="B833" s="176" t="s">
        <v>46</v>
      </c>
      <c r="C833" s="52">
        <v>0</v>
      </c>
      <c r="D833" s="52">
        <v>0</v>
      </c>
      <c r="E833" s="52">
        <v>1</v>
      </c>
      <c r="F833" s="124">
        <f t="shared" si="101"/>
        <v>1</v>
      </c>
    </row>
    <row r="834" spans="1:6" ht="25.5" x14ac:dyDescent="0.25">
      <c r="A834" s="251"/>
      <c r="B834" s="176" t="s">
        <v>47</v>
      </c>
      <c r="C834" s="52">
        <v>0</v>
      </c>
      <c r="D834" s="52">
        <v>0</v>
      </c>
      <c r="E834" s="52">
        <v>0</v>
      </c>
      <c r="F834" s="124">
        <f t="shared" si="101"/>
        <v>0</v>
      </c>
    </row>
    <row r="835" spans="1:6" x14ac:dyDescent="0.25">
      <c r="A835" s="251"/>
      <c r="B835" s="176" t="s">
        <v>48</v>
      </c>
      <c r="C835" s="52">
        <v>0</v>
      </c>
      <c r="D835" s="52">
        <v>0</v>
      </c>
      <c r="E835" s="52">
        <v>0</v>
      </c>
      <c r="F835" s="124">
        <f t="shared" si="101"/>
        <v>0</v>
      </c>
    </row>
    <row r="836" spans="1:6" x14ac:dyDescent="0.25">
      <c r="A836" s="251"/>
      <c r="B836" s="176" t="s">
        <v>49</v>
      </c>
      <c r="C836" s="52">
        <v>0</v>
      </c>
      <c r="D836" s="52">
        <v>0</v>
      </c>
      <c r="E836" s="52">
        <v>0</v>
      </c>
      <c r="F836" s="124">
        <f t="shared" si="101"/>
        <v>0</v>
      </c>
    </row>
    <row r="837" spans="1:6" x14ac:dyDescent="0.25">
      <c r="A837" s="251"/>
      <c r="B837" s="176" t="s">
        <v>53</v>
      </c>
      <c r="C837" s="52">
        <v>0</v>
      </c>
      <c r="D837" s="52">
        <v>0</v>
      </c>
      <c r="E837" s="52">
        <v>0</v>
      </c>
      <c r="F837" s="124">
        <f t="shared" si="101"/>
        <v>0</v>
      </c>
    </row>
    <row r="838" spans="1:6" x14ac:dyDescent="0.25">
      <c r="A838" s="251"/>
      <c r="B838" s="187" t="s">
        <v>50</v>
      </c>
      <c r="C838" s="52">
        <v>0</v>
      </c>
      <c r="D838" s="52">
        <v>0</v>
      </c>
      <c r="E838" s="52">
        <v>0</v>
      </c>
      <c r="F838" s="124">
        <f t="shared" si="101"/>
        <v>0</v>
      </c>
    </row>
    <row r="839" spans="1:6" ht="15.75" thickBot="1" x14ac:dyDescent="0.3">
      <c r="A839" s="251"/>
      <c r="B839" s="188" t="s">
        <v>20</v>
      </c>
      <c r="C839" s="52">
        <v>0</v>
      </c>
      <c r="D839" s="52">
        <v>0</v>
      </c>
      <c r="E839" s="52">
        <v>0</v>
      </c>
      <c r="F839" s="124">
        <f t="shared" si="101"/>
        <v>0</v>
      </c>
    </row>
    <row r="840" spans="1:6" ht="15.75" thickBot="1" x14ac:dyDescent="0.3">
      <c r="A840" s="262" t="s">
        <v>299</v>
      </c>
      <c r="B840" s="263"/>
      <c r="C840" s="103">
        <f>SUM(C822:C839)</f>
        <v>0</v>
      </c>
      <c r="D840" s="103">
        <f>SUM(D822:D839)</f>
        <v>0</v>
      </c>
      <c r="E840" s="103">
        <f>SUM(E822:E839)</f>
        <v>1</v>
      </c>
      <c r="F840" s="131">
        <f>SUM(F822:F839)</f>
        <v>1</v>
      </c>
    </row>
    <row r="841" spans="1:6" x14ac:dyDescent="0.25">
      <c r="A841" s="322" t="s">
        <v>314</v>
      </c>
      <c r="B841" s="324" t="s">
        <v>301</v>
      </c>
      <c r="C841" s="324" t="s">
        <v>315</v>
      </c>
      <c r="D841" s="324"/>
      <c r="E841" s="324"/>
      <c r="F841" s="326" t="s">
        <v>299</v>
      </c>
    </row>
    <row r="842" spans="1:6" ht="15.75" thickBot="1" x14ac:dyDescent="0.3">
      <c r="A842" s="323"/>
      <c r="B842" s="325"/>
      <c r="C842" s="50" t="s">
        <v>55</v>
      </c>
      <c r="D842" s="50" t="s">
        <v>56</v>
      </c>
      <c r="E842" s="50" t="s">
        <v>57</v>
      </c>
      <c r="F842" s="327"/>
    </row>
    <row r="843" spans="1:6" x14ac:dyDescent="0.25">
      <c r="A843" s="251" t="s">
        <v>271</v>
      </c>
      <c r="B843" s="191" t="s">
        <v>37</v>
      </c>
      <c r="C843" s="52">
        <v>0</v>
      </c>
      <c r="D843" s="52">
        <v>0</v>
      </c>
      <c r="E843" s="52">
        <v>0</v>
      </c>
      <c r="F843" s="124">
        <f t="shared" ref="F843:F845" si="102">SUM(C843:E843)</f>
        <v>0</v>
      </c>
    </row>
    <row r="844" spans="1:6" x14ac:dyDescent="0.25">
      <c r="A844" s="251"/>
      <c r="B844" s="176" t="s">
        <v>38</v>
      </c>
      <c r="C844" s="52">
        <v>13</v>
      </c>
      <c r="D844" s="52">
        <v>27</v>
      </c>
      <c r="E844" s="52">
        <v>7</v>
      </c>
      <c r="F844" s="124">
        <f t="shared" si="102"/>
        <v>47</v>
      </c>
    </row>
    <row r="845" spans="1:6" x14ac:dyDescent="0.25">
      <c r="A845" s="251"/>
      <c r="B845" s="176" t="s">
        <v>39</v>
      </c>
      <c r="C845" s="52">
        <v>23</v>
      </c>
      <c r="D845" s="52">
        <v>0</v>
      </c>
      <c r="E845" s="52">
        <v>0</v>
      </c>
      <c r="F845" s="124">
        <f t="shared" si="102"/>
        <v>23</v>
      </c>
    </row>
    <row r="846" spans="1:6" x14ac:dyDescent="0.25">
      <c r="A846" s="251"/>
      <c r="B846" s="176" t="s">
        <v>40</v>
      </c>
      <c r="C846" s="52">
        <v>4</v>
      </c>
      <c r="D846" s="52">
        <v>2</v>
      </c>
      <c r="E846" s="52">
        <v>52</v>
      </c>
      <c r="F846" s="124">
        <f>SUM(C846:E846)</f>
        <v>58</v>
      </c>
    </row>
    <row r="847" spans="1:6" x14ac:dyDescent="0.25">
      <c r="A847" s="251"/>
      <c r="B847" s="176" t="s">
        <v>41</v>
      </c>
      <c r="C847" s="52">
        <v>220</v>
      </c>
      <c r="D847" s="52">
        <v>167</v>
      </c>
      <c r="E847" s="52">
        <v>1</v>
      </c>
      <c r="F847" s="124">
        <f t="shared" ref="F847:F850" si="103">SUM(C847:E847)</f>
        <v>388</v>
      </c>
    </row>
    <row r="848" spans="1:6" x14ac:dyDescent="0.25">
      <c r="A848" s="251"/>
      <c r="B848" s="176" t="s">
        <v>42</v>
      </c>
      <c r="C848" s="52">
        <v>7</v>
      </c>
      <c r="D848" s="52">
        <v>0</v>
      </c>
      <c r="E848" s="52">
        <v>0</v>
      </c>
      <c r="F848" s="124">
        <f t="shared" si="103"/>
        <v>7</v>
      </c>
    </row>
    <row r="849" spans="1:6" x14ac:dyDescent="0.25">
      <c r="A849" s="251"/>
      <c r="B849" s="176" t="s">
        <v>51</v>
      </c>
      <c r="C849" s="52">
        <v>0</v>
      </c>
      <c r="D849" s="52">
        <v>0</v>
      </c>
      <c r="E849" s="52">
        <v>0</v>
      </c>
      <c r="F849" s="124">
        <f t="shared" si="103"/>
        <v>0</v>
      </c>
    </row>
    <row r="850" spans="1:6" x14ac:dyDescent="0.25">
      <c r="A850" s="251"/>
      <c r="B850" s="176" t="s">
        <v>43</v>
      </c>
      <c r="C850" s="52">
        <v>36</v>
      </c>
      <c r="D850" s="52">
        <v>0</v>
      </c>
      <c r="E850" s="52">
        <v>0</v>
      </c>
      <c r="F850" s="124">
        <f t="shared" si="103"/>
        <v>36</v>
      </c>
    </row>
    <row r="851" spans="1:6" x14ac:dyDescent="0.25">
      <c r="A851" s="251"/>
      <c r="B851" s="176" t="s">
        <v>44</v>
      </c>
      <c r="C851" s="52">
        <v>5</v>
      </c>
      <c r="D851" s="52">
        <v>0</v>
      </c>
      <c r="E851" s="52">
        <v>15</v>
      </c>
      <c r="F851" s="124">
        <f>SUM(C851:E851)</f>
        <v>20</v>
      </c>
    </row>
    <row r="852" spans="1:6" x14ac:dyDescent="0.25">
      <c r="A852" s="251"/>
      <c r="B852" s="176" t="s">
        <v>45</v>
      </c>
      <c r="C852" s="52">
        <v>4</v>
      </c>
      <c r="D852" s="52">
        <v>128</v>
      </c>
      <c r="E852" s="52">
        <v>0</v>
      </c>
      <c r="F852" s="124">
        <f t="shared" ref="F852:F860" si="104">SUM(C852:E852)</f>
        <v>132</v>
      </c>
    </row>
    <row r="853" spans="1:6" x14ac:dyDescent="0.25">
      <c r="A853" s="251"/>
      <c r="B853" s="176" t="s">
        <v>52</v>
      </c>
      <c r="C853" s="52">
        <v>0</v>
      </c>
      <c r="D853" s="52">
        <v>0</v>
      </c>
      <c r="E853" s="52">
        <v>0</v>
      </c>
      <c r="F853" s="124">
        <f t="shared" si="104"/>
        <v>0</v>
      </c>
    </row>
    <row r="854" spans="1:6" x14ac:dyDescent="0.25">
      <c r="A854" s="251"/>
      <c r="B854" s="176" t="s">
        <v>46</v>
      </c>
      <c r="C854" s="52">
        <v>37</v>
      </c>
      <c r="D854" s="52">
        <v>28</v>
      </c>
      <c r="E854" s="52">
        <v>0</v>
      </c>
      <c r="F854" s="124">
        <f t="shared" si="104"/>
        <v>65</v>
      </c>
    </row>
    <row r="855" spans="1:6" ht="25.5" x14ac:dyDescent="0.25">
      <c r="A855" s="251"/>
      <c r="B855" s="176" t="s">
        <v>47</v>
      </c>
      <c r="C855" s="52">
        <v>0</v>
      </c>
      <c r="D855" s="52">
        <v>4</v>
      </c>
      <c r="E855" s="52">
        <v>5</v>
      </c>
      <c r="F855" s="124">
        <f t="shared" si="104"/>
        <v>9</v>
      </c>
    </row>
    <row r="856" spans="1:6" x14ac:dyDescent="0.25">
      <c r="A856" s="251"/>
      <c r="B856" s="176" t="s">
        <v>48</v>
      </c>
      <c r="C856" s="52">
        <v>0</v>
      </c>
      <c r="D856" s="52">
        <v>0</v>
      </c>
      <c r="E856" s="52">
        <v>0</v>
      </c>
      <c r="F856" s="124">
        <f t="shared" si="104"/>
        <v>0</v>
      </c>
    </row>
    <row r="857" spans="1:6" x14ac:dyDescent="0.25">
      <c r="A857" s="251"/>
      <c r="B857" s="176" t="s">
        <v>49</v>
      </c>
      <c r="C857" s="52">
        <v>3</v>
      </c>
      <c r="D857" s="52">
        <v>0</v>
      </c>
      <c r="E857" s="52">
        <v>0</v>
      </c>
      <c r="F857" s="124">
        <f t="shared" si="104"/>
        <v>3</v>
      </c>
    </row>
    <row r="858" spans="1:6" x14ac:dyDescent="0.25">
      <c r="A858" s="251"/>
      <c r="B858" s="176" t="s">
        <v>53</v>
      </c>
      <c r="C858" s="52">
        <v>15</v>
      </c>
      <c r="D858" s="52">
        <v>0</v>
      </c>
      <c r="E858" s="52">
        <v>0</v>
      </c>
      <c r="F858" s="124">
        <f t="shared" si="104"/>
        <v>15</v>
      </c>
    </row>
    <row r="859" spans="1:6" x14ac:dyDescent="0.25">
      <c r="A859" s="251"/>
      <c r="B859" s="187" t="s">
        <v>50</v>
      </c>
      <c r="C859" s="52">
        <v>32</v>
      </c>
      <c r="D859" s="52">
        <v>0</v>
      </c>
      <c r="E859" s="52">
        <v>0</v>
      </c>
      <c r="F859" s="124">
        <f t="shared" si="104"/>
        <v>32</v>
      </c>
    </row>
    <row r="860" spans="1:6" ht="15.75" thickBot="1" x14ac:dyDescent="0.3">
      <c r="A860" s="251"/>
      <c r="B860" s="188" t="s">
        <v>20</v>
      </c>
      <c r="C860" s="52">
        <v>0</v>
      </c>
      <c r="D860" s="52">
        <v>0</v>
      </c>
      <c r="E860" s="52">
        <v>2</v>
      </c>
      <c r="F860" s="124">
        <f t="shared" si="104"/>
        <v>2</v>
      </c>
    </row>
    <row r="861" spans="1:6" ht="15.75" thickBot="1" x14ac:dyDescent="0.3">
      <c r="A861" s="262" t="s">
        <v>299</v>
      </c>
      <c r="B861" s="263"/>
      <c r="C861" s="103">
        <f>SUM(C843:C860)</f>
        <v>399</v>
      </c>
      <c r="D861" s="103">
        <f>SUM(D843:D860)</f>
        <v>356</v>
      </c>
      <c r="E861" s="103">
        <f>SUM(E843:E860)</f>
        <v>82</v>
      </c>
      <c r="F861" s="131">
        <f>SUM(F843:F860)</f>
        <v>837</v>
      </c>
    </row>
    <row r="862" spans="1:6" x14ac:dyDescent="0.25">
      <c r="A862" s="322" t="s">
        <v>314</v>
      </c>
      <c r="B862" s="324" t="s">
        <v>301</v>
      </c>
      <c r="C862" s="324" t="s">
        <v>315</v>
      </c>
      <c r="D862" s="324"/>
      <c r="E862" s="324"/>
      <c r="F862" s="326" t="s">
        <v>299</v>
      </c>
    </row>
    <row r="863" spans="1:6" ht="15.75" thickBot="1" x14ac:dyDescent="0.3">
      <c r="A863" s="323"/>
      <c r="B863" s="325"/>
      <c r="C863" s="50" t="s">
        <v>55</v>
      </c>
      <c r="D863" s="50" t="s">
        <v>56</v>
      </c>
      <c r="E863" s="50" t="s">
        <v>57</v>
      </c>
      <c r="F863" s="327"/>
    </row>
    <row r="864" spans="1:6" x14ac:dyDescent="0.25">
      <c r="A864" s="251" t="s">
        <v>316</v>
      </c>
      <c r="B864" s="191" t="s">
        <v>37</v>
      </c>
      <c r="C864" s="52">
        <v>0</v>
      </c>
      <c r="D864" s="52">
        <v>0</v>
      </c>
      <c r="E864" s="52">
        <v>0</v>
      </c>
      <c r="F864" s="124">
        <f t="shared" ref="F864:F866" si="105">SUM(C864:E864)</f>
        <v>0</v>
      </c>
    </row>
    <row r="865" spans="1:6" x14ac:dyDescent="0.25">
      <c r="A865" s="251"/>
      <c r="B865" s="176" t="s">
        <v>38</v>
      </c>
      <c r="C865" s="52">
        <v>0</v>
      </c>
      <c r="D865" s="52">
        <v>0</v>
      </c>
      <c r="E865" s="52">
        <v>1</v>
      </c>
      <c r="F865" s="124">
        <f t="shared" si="105"/>
        <v>1</v>
      </c>
    </row>
    <row r="866" spans="1:6" x14ac:dyDescent="0.25">
      <c r="A866" s="251"/>
      <c r="B866" s="176" t="s">
        <v>39</v>
      </c>
      <c r="C866" s="52">
        <v>0</v>
      </c>
      <c r="D866" s="52">
        <v>0</v>
      </c>
      <c r="E866" s="52">
        <v>0</v>
      </c>
      <c r="F866" s="124">
        <f t="shared" si="105"/>
        <v>0</v>
      </c>
    </row>
    <row r="867" spans="1:6" x14ac:dyDescent="0.25">
      <c r="A867" s="251"/>
      <c r="B867" s="176" t="s">
        <v>40</v>
      </c>
      <c r="C867" s="52">
        <v>0</v>
      </c>
      <c r="D867" s="52">
        <v>0</v>
      </c>
      <c r="E867" s="52">
        <v>0</v>
      </c>
      <c r="F867" s="124">
        <f>SUM(C867:E867)</f>
        <v>0</v>
      </c>
    </row>
    <row r="868" spans="1:6" x14ac:dyDescent="0.25">
      <c r="A868" s="251"/>
      <c r="B868" s="176" t="s">
        <v>41</v>
      </c>
      <c r="C868" s="52">
        <v>0</v>
      </c>
      <c r="D868" s="52">
        <v>0</v>
      </c>
      <c r="E868" s="52">
        <v>0</v>
      </c>
      <c r="F868" s="124">
        <f t="shared" ref="F868:F871" si="106">SUM(C868:E868)</f>
        <v>0</v>
      </c>
    </row>
    <row r="869" spans="1:6" x14ac:dyDescent="0.25">
      <c r="A869" s="251"/>
      <c r="B869" s="176" t="s">
        <v>42</v>
      </c>
      <c r="C869" s="52">
        <v>0</v>
      </c>
      <c r="D869" s="52">
        <v>0</v>
      </c>
      <c r="E869" s="52">
        <v>0</v>
      </c>
      <c r="F869" s="124">
        <f t="shared" si="106"/>
        <v>0</v>
      </c>
    </row>
    <row r="870" spans="1:6" x14ac:dyDescent="0.25">
      <c r="A870" s="251"/>
      <c r="B870" s="176" t="s">
        <v>51</v>
      </c>
      <c r="C870" s="52">
        <v>0</v>
      </c>
      <c r="D870" s="52">
        <v>0</v>
      </c>
      <c r="E870" s="52">
        <v>0</v>
      </c>
      <c r="F870" s="124">
        <f t="shared" si="106"/>
        <v>0</v>
      </c>
    </row>
    <row r="871" spans="1:6" x14ac:dyDescent="0.25">
      <c r="A871" s="251"/>
      <c r="B871" s="176" t="s">
        <v>43</v>
      </c>
      <c r="C871" s="52">
        <v>0</v>
      </c>
      <c r="D871" s="52">
        <v>0</v>
      </c>
      <c r="E871" s="52">
        <v>0</v>
      </c>
      <c r="F871" s="124">
        <f t="shared" si="106"/>
        <v>0</v>
      </c>
    </row>
    <row r="872" spans="1:6" x14ac:dyDescent="0.25">
      <c r="A872" s="251"/>
      <c r="B872" s="176" t="s">
        <v>44</v>
      </c>
      <c r="C872" s="52">
        <v>0</v>
      </c>
      <c r="D872" s="52">
        <v>0</v>
      </c>
      <c r="E872" s="52">
        <v>0</v>
      </c>
      <c r="F872" s="124">
        <f>SUM(C872:E872)</f>
        <v>0</v>
      </c>
    </row>
    <row r="873" spans="1:6" x14ac:dyDescent="0.25">
      <c r="A873" s="251"/>
      <c r="B873" s="176" t="s">
        <v>45</v>
      </c>
      <c r="C873" s="52">
        <v>0</v>
      </c>
      <c r="D873" s="52">
        <v>0</v>
      </c>
      <c r="E873" s="52">
        <v>0</v>
      </c>
      <c r="F873" s="124">
        <f t="shared" ref="F873:F881" si="107">SUM(C873:E873)</f>
        <v>0</v>
      </c>
    </row>
    <row r="874" spans="1:6" x14ac:dyDescent="0.25">
      <c r="A874" s="251"/>
      <c r="B874" s="176" t="s">
        <v>52</v>
      </c>
      <c r="C874" s="52">
        <v>0</v>
      </c>
      <c r="D874" s="52">
        <v>0</v>
      </c>
      <c r="E874" s="52">
        <v>0</v>
      </c>
      <c r="F874" s="124">
        <f t="shared" si="107"/>
        <v>0</v>
      </c>
    </row>
    <row r="875" spans="1:6" x14ac:dyDescent="0.25">
      <c r="A875" s="251"/>
      <c r="B875" s="176" t="s">
        <v>46</v>
      </c>
      <c r="C875" s="52">
        <v>0</v>
      </c>
      <c r="D875" s="52">
        <v>0</v>
      </c>
      <c r="E875" s="52">
        <v>0</v>
      </c>
      <c r="F875" s="124">
        <f t="shared" si="107"/>
        <v>0</v>
      </c>
    </row>
    <row r="876" spans="1:6" ht="25.5" x14ac:dyDescent="0.25">
      <c r="A876" s="251"/>
      <c r="B876" s="176" t="s">
        <v>47</v>
      </c>
      <c r="C876" s="52">
        <v>0</v>
      </c>
      <c r="D876" s="52">
        <v>0</v>
      </c>
      <c r="E876" s="52">
        <v>0</v>
      </c>
      <c r="F876" s="124">
        <f t="shared" si="107"/>
        <v>0</v>
      </c>
    </row>
    <row r="877" spans="1:6" x14ac:dyDescent="0.25">
      <c r="A877" s="251"/>
      <c r="B877" s="176" t="s">
        <v>48</v>
      </c>
      <c r="C877" s="52">
        <v>0</v>
      </c>
      <c r="D877" s="52">
        <v>0</v>
      </c>
      <c r="E877" s="52">
        <v>0</v>
      </c>
      <c r="F877" s="124">
        <f t="shared" si="107"/>
        <v>0</v>
      </c>
    </row>
    <row r="878" spans="1:6" x14ac:dyDescent="0.25">
      <c r="A878" s="251"/>
      <c r="B878" s="176" t="s">
        <v>49</v>
      </c>
      <c r="C878" s="52">
        <v>0</v>
      </c>
      <c r="D878" s="52">
        <v>0</v>
      </c>
      <c r="E878" s="52">
        <v>0</v>
      </c>
      <c r="F878" s="124">
        <f t="shared" si="107"/>
        <v>0</v>
      </c>
    </row>
    <row r="879" spans="1:6" x14ac:dyDescent="0.25">
      <c r="A879" s="251"/>
      <c r="B879" s="176" t="s">
        <v>53</v>
      </c>
      <c r="C879" s="52">
        <v>0</v>
      </c>
      <c r="D879" s="52">
        <v>0</v>
      </c>
      <c r="E879" s="52">
        <v>0</v>
      </c>
      <c r="F879" s="124">
        <f t="shared" si="107"/>
        <v>0</v>
      </c>
    </row>
    <row r="880" spans="1:6" x14ac:dyDescent="0.25">
      <c r="A880" s="251"/>
      <c r="B880" s="187" t="s">
        <v>50</v>
      </c>
      <c r="C880" s="52">
        <v>0</v>
      </c>
      <c r="D880" s="52">
        <v>0</v>
      </c>
      <c r="E880" s="52">
        <v>0</v>
      </c>
      <c r="F880" s="124">
        <f t="shared" si="107"/>
        <v>0</v>
      </c>
    </row>
    <row r="881" spans="1:6" ht="15.75" thickBot="1" x14ac:dyDescent="0.3">
      <c r="A881" s="251"/>
      <c r="B881" s="188" t="s">
        <v>20</v>
      </c>
      <c r="C881" s="52">
        <v>0</v>
      </c>
      <c r="D881" s="52">
        <v>0</v>
      </c>
      <c r="E881" s="52">
        <v>0</v>
      </c>
      <c r="F881" s="124">
        <f t="shared" si="107"/>
        <v>0</v>
      </c>
    </row>
    <row r="882" spans="1:6" ht="15.75" thickBot="1" x14ac:dyDescent="0.3">
      <c r="A882" s="262" t="s">
        <v>299</v>
      </c>
      <c r="B882" s="263"/>
      <c r="C882" s="103">
        <f>SUM(C864:C881)</f>
        <v>0</v>
      </c>
      <c r="D882" s="103">
        <f>SUM(D864:D881)</f>
        <v>0</v>
      </c>
      <c r="E882" s="103">
        <f>SUM(E864:E881)</f>
        <v>1</v>
      </c>
      <c r="F882" s="131">
        <f>SUM(F864:F881)</f>
        <v>1</v>
      </c>
    </row>
    <row r="883" spans="1:6" x14ac:dyDescent="0.25">
      <c r="A883" s="322" t="s">
        <v>314</v>
      </c>
      <c r="B883" s="324" t="s">
        <v>301</v>
      </c>
      <c r="C883" s="324" t="s">
        <v>315</v>
      </c>
      <c r="D883" s="324"/>
      <c r="E883" s="324"/>
      <c r="F883" s="326" t="s">
        <v>299</v>
      </c>
    </row>
    <row r="884" spans="1:6" ht="15.75" thickBot="1" x14ac:dyDescent="0.3">
      <c r="A884" s="323"/>
      <c r="B884" s="325"/>
      <c r="C884" s="50" t="s">
        <v>55</v>
      </c>
      <c r="D884" s="50" t="s">
        <v>56</v>
      </c>
      <c r="E884" s="50" t="s">
        <v>57</v>
      </c>
      <c r="F884" s="327"/>
    </row>
    <row r="885" spans="1:6" x14ac:dyDescent="0.25">
      <c r="A885" s="251" t="s">
        <v>273</v>
      </c>
      <c r="B885" s="191" t="s">
        <v>37</v>
      </c>
      <c r="C885" s="52">
        <v>0</v>
      </c>
      <c r="D885" s="52">
        <v>0</v>
      </c>
      <c r="E885" s="52">
        <v>0</v>
      </c>
      <c r="F885" s="124">
        <f t="shared" ref="F885:F887" si="108">SUM(C885:E885)</f>
        <v>0</v>
      </c>
    </row>
    <row r="886" spans="1:6" x14ac:dyDescent="0.25">
      <c r="A886" s="251"/>
      <c r="B886" s="176" t="s">
        <v>38</v>
      </c>
      <c r="C886" s="52">
        <v>0</v>
      </c>
      <c r="D886" s="52">
        <v>0</v>
      </c>
      <c r="E886" s="52">
        <v>0</v>
      </c>
      <c r="F886" s="124">
        <f t="shared" si="108"/>
        <v>0</v>
      </c>
    </row>
    <row r="887" spans="1:6" x14ac:dyDescent="0.25">
      <c r="A887" s="251"/>
      <c r="B887" s="176" t="s">
        <v>39</v>
      </c>
      <c r="C887" s="52">
        <v>0</v>
      </c>
      <c r="D887" s="52">
        <v>0</v>
      </c>
      <c r="E887" s="52">
        <v>0</v>
      </c>
      <c r="F887" s="124">
        <f t="shared" si="108"/>
        <v>0</v>
      </c>
    </row>
    <row r="888" spans="1:6" x14ac:dyDescent="0.25">
      <c r="A888" s="251"/>
      <c r="B888" s="176" t="s">
        <v>40</v>
      </c>
      <c r="C888" s="52">
        <v>1</v>
      </c>
      <c r="D888" s="52">
        <v>0</v>
      </c>
      <c r="E888" s="52">
        <v>1</v>
      </c>
      <c r="F888" s="124">
        <f>SUM(C888:E888)</f>
        <v>2</v>
      </c>
    </row>
    <row r="889" spans="1:6" x14ac:dyDescent="0.25">
      <c r="A889" s="251"/>
      <c r="B889" s="176" t="s">
        <v>41</v>
      </c>
      <c r="C889" s="52">
        <v>16</v>
      </c>
      <c r="D889" s="52">
        <v>0</v>
      </c>
      <c r="E889" s="52">
        <v>0</v>
      </c>
      <c r="F889" s="124">
        <f t="shared" ref="F889:F892" si="109">SUM(C889:E889)</f>
        <v>16</v>
      </c>
    </row>
    <row r="890" spans="1:6" x14ac:dyDescent="0.25">
      <c r="A890" s="251"/>
      <c r="B890" s="176" t="s">
        <v>42</v>
      </c>
      <c r="C890" s="52">
        <v>4</v>
      </c>
      <c r="D890" s="52">
        <v>10</v>
      </c>
      <c r="E890" s="52">
        <v>0</v>
      </c>
      <c r="F890" s="124">
        <f t="shared" si="109"/>
        <v>14</v>
      </c>
    </row>
    <row r="891" spans="1:6" x14ac:dyDescent="0.25">
      <c r="A891" s="251"/>
      <c r="B891" s="176" t="s">
        <v>51</v>
      </c>
      <c r="C891" s="52">
        <v>0</v>
      </c>
      <c r="D891" s="52">
        <v>0</v>
      </c>
      <c r="E891" s="52">
        <v>0</v>
      </c>
      <c r="F891" s="124">
        <f t="shared" si="109"/>
        <v>0</v>
      </c>
    </row>
    <row r="892" spans="1:6" x14ac:dyDescent="0.25">
      <c r="A892" s="251"/>
      <c r="B892" s="176" t="s">
        <v>43</v>
      </c>
      <c r="C892" s="52">
        <v>0</v>
      </c>
      <c r="D892" s="52">
        <v>0</v>
      </c>
      <c r="E892" s="52">
        <v>0</v>
      </c>
      <c r="F892" s="124">
        <f t="shared" si="109"/>
        <v>0</v>
      </c>
    </row>
    <row r="893" spans="1:6" x14ac:dyDescent="0.25">
      <c r="A893" s="251"/>
      <c r="B893" s="176" t="s">
        <v>44</v>
      </c>
      <c r="C893" s="52">
        <v>0</v>
      </c>
      <c r="D893" s="52">
        <v>0</v>
      </c>
      <c r="E893" s="52">
        <v>2</v>
      </c>
      <c r="F893" s="124">
        <f>SUM(C893:E893)</f>
        <v>2</v>
      </c>
    </row>
    <row r="894" spans="1:6" x14ac:dyDescent="0.25">
      <c r="A894" s="251"/>
      <c r="B894" s="176" t="s">
        <v>45</v>
      </c>
      <c r="C894" s="52">
        <v>0</v>
      </c>
      <c r="D894" s="52">
        <v>0</v>
      </c>
      <c r="E894" s="52">
        <v>8</v>
      </c>
      <c r="F894" s="124">
        <f t="shared" ref="F894:F902" si="110">SUM(C894:E894)</f>
        <v>8</v>
      </c>
    </row>
    <row r="895" spans="1:6" x14ac:dyDescent="0.25">
      <c r="A895" s="251"/>
      <c r="B895" s="176" t="s">
        <v>52</v>
      </c>
      <c r="C895" s="52">
        <v>0</v>
      </c>
      <c r="D895" s="52">
        <v>0</v>
      </c>
      <c r="E895" s="52">
        <v>0</v>
      </c>
      <c r="F895" s="124">
        <f t="shared" si="110"/>
        <v>0</v>
      </c>
    </row>
    <row r="896" spans="1:6" x14ac:dyDescent="0.25">
      <c r="A896" s="251"/>
      <c r="B896" s="176" t="s">
        <v>46</v>
      </c>
      <c r="C896" s="52">
        <v>0</v>
      </c>
      <c r="D896" s="52">
        <v>0</v>
      </c>
      <c r="E896" s="52">
        <v>0</v>
      </c>
      <c r="F896" s="124">
        <f t="shared" si="110"/>
        <v>0</v>
      </c>
    </row>
    <row r="897" spans="1:6" ht="25.5" x14ac:dyDescent="0.25">
      <c r="A897" s="251"/>
      <c r="B897" s="176" t="s">
        <v>47</v>
      </c>
      <c r="C897" s="52">
        <v>3</v>
      </c>
      <c r="D897" s="52">
        <v>5</v>
      </c>
      <c r="E897" s="52">
        <v>0</v>
      </c>
      <c r="F897" s="124">
        <f t="shared" si="110"/>
        <v>8</v>
      </c>
    </row>
    <row r="898" spans="1:6" x14ac:dyDescent="0.25">
      <c r="A898" s="251"/>
      <c r="B898" s="176" t="s">
        <v>48</v>
      </c>
      <c r="C898" s="52">
        <v>0</v>
      </c>
      <c r="D898" s="52">
        <v>0</v>
      </c>
      <c r="E898" s="52">
        <v>0</v>
      </c>
      <c r="F898" s="124">
        <f t="shared" si="110"/>
        <v>0</v>
      </c>
    </row>
    <row r="899" spans="1:6" x14ac:dyDescent="0.25">
      <c r="A899" s="251"/>
      <c r="B899" s="176" t="s">
        <v>49</v>
      </c>
      <c r="C899" s="52">
        <v>0</v>
      </c>
      <c r="D899" s="52">
        <v>0</v>
      </c>
      <c r="E899" s="52">
        <v>0</v>
      </c>
      <c r="F899" s="124">
        <f t="shared" si="110"/>
        <v>0</v>
      </c>
    </row>
    <row r="900" spans="1:6" x14ac:dyDescent="0.25">
      <c r="A900" s="251"/>
      <c r="B900" s="176" t="s">
        <v>53</v>
      </c>
      <c r="C900" s="52">
        <v>0</v>
      </c>
      <c r="D900" s="52">
        <v>0</v>
      </c>
      <c r="E900" s="52">
        <v>0</v>
      </c>
      <c r="F900" s="124">
        <f t="shared" si="110"/>
        <v>0</v>
      </c>
    </row>
    <row r="901" spans="1:6" x14ac:dyDescent="0.25">
      <c r="A901" s="251"/>
      <c r="B901" s="187" t="s">
        <v>50</v>
      </c>
      <c r="C901" s="52">
        <v>0</v>
      </c>
      <c r="D901" s="52">
        <v>0</v>
      </c>
      <c r="E901" s="52">
        <v>0</v>
      </c>
      <c r="F901" s="124">
        <f t="shared" si="110"/>
        <v>0</v>
      </c>
    </row>
    <row r="902" spans="1:6" ht="15.75" thickBot="1" x14ac:dyDescent="0.3">
      <c r="A902" s="251"/>
      <c r="B902" s="188" t="s">
        <v>20</v>
      </c>
      <c r="C902" s="52">
        <v>0</v>
      </c>
      <c r="D902" s="52">
        <v>0</v>
      </c>
      <c r="E902" s="52">
        <v>0</v>
      </c>
      <c r="F902" s="124">
        <f t="shared" si="110"/>
        <v>0</v>
      </c>
    </row>
    <row r="903" spans="1:6" ht="15.75" thickBot="1" x14ac:dyDescent="0.3">
      <c r="A903" s="262" t="s">
        <v>299</v>
      </c>
      <c r="B903" s="263"/>
      <c r="C903" s="103">
        <f>SUM(C885:C902)</f>
        <v>24</v>
      </c>
      <c r="D903" s="103">
        <f>SUM(D885:D902)</f>
        <v>15</v>
      </c>
      <c r="E903" s="103">
        <f>SUM(E885:E902)</f>
        <v>11</v>
      </c>
      <c r="F903" s="131">
        <f>SUM(F885:F902)</f>
        <v>50</v>
      </c>
    </row>
    <row r="904" spans="1:6" x14ac:dyDescent="0.25">
      <c r="A904" s="322" t="s">
        <v>314</v>
      </c>
      <c r="B904" s="324" t="s">
        <v>301</v>
      </c>
      <c r="C904" s="324" t="s">
        <v>315</v>
      </c>
      <c r="D904" s="324"/>
      <c r="E904" s="324"/>
      <c r="F904" s="326" t="s">
        <v>299</v>
      </c>
    </row>
    <row r="905" spans="1:6" ht="15.75" thickBot="1" x14ac:dyDescent="0.3">
      <c r="A905" s="323"/>
      <c r="B905" s="325"/>
      <c r="C905" s="50" t="s">
        <v>55</v>
      </c>
      <c r="D905" s="50" t="s">
        <v>56</v>
      </c>
      <c r="E905" s="50" t="s">
        <v>57</v>
      </c>
      <c r="F905" s="327"/>
    </row>
    <row r="906" spans="1:6" x14ac:dyDescent="0.25">
      <c r="A906" s="251" t="s">
        <v>274</v>
      </c>
      <c r="B906" s="191" t="s">
        <v>37</v>
      </c>
      <c r="C906" s="52">
        <v>0</v>
      </c>
      <c r="D906" s="52">
        <v>0</v>
      </c>
      <c r="E906" s="52">
        <v>0</v>
      </c>
      <c r="F906" s="124">
        <f t="shared" ref="F906:F908" si="111">SUM(C906:E906)</f>
        <v>0</v>
      </c>
    </row>
    <row r="907" spans="1:6" x14ac:dyDescent="0.25">
      <c r="A907" s="251"/>
      <c r="B907" s="176" t="s">
        <v>38</v>
      </c>
      <c r="C907" s="52">
        <v>0</v>
      </c>
      <c r="D907" s="52">
        <v>0</v>
      </c>
      <c r="E907" s="52">
        <v>0</v>
      </c>
      <c r="F907" s="124">
        <f t="shared" si="111"/>
        <v>0</v>
      </c>
    </row>
    <row r="908" spans="1:6" x14ac:dyDescent="0.25">
      <c r="A908" s="251"/>
      <c r="B908" s="176" t="s">
        <v>39</v>
      </c>
      <c r="C908" s="52">
        <v>0</v>
      </c>
      <c r="D908" s="52">
        <v>0</v>
      </c>
      <c r="E908" s="52">
        <v>0</v>
      </c>
      <c r="F908" s="124">
        <f t="shared" si="111"/>
        <v>0</v>
      </c>
    </row>
    <row r="909" spans="1:6" x14ac:dyDescent="0.25">
      <c r="A909" s="251"/>
      <c r="B909" s="176" t="s">
        <v>40</v>
      </c>
      <c r="C909" s="52">
        <v>0</v>
      </c>
      <c r="D909" s="52">
        <v>0</v>
      </c>
      <c r="E909" s="52">
        <v>0</v>
      </c>
      <c r="F909" s="124">
        <f>SUM(C909:E909)</f>
        <v>0</v>
      </c>
    </row>
    <row r="910" spans="1:6" x14ac:dyDescent="0.25">
      <c r="A910" s="251"/>
      <c r="B910" s="176" t="s">
        <v>41</v>
      </c>
      <c r="C910" s="52">
        <v>0</v>
      </c>
      <c r="D910" s="52">
        <v>0</v>
      </c>
      <c r="E910" s="52">
        <v>0</v>
      </c>
      <c r="F910" s="124">
        <f t="shared" ref="F910:F913" si="112">SUM(C910:E910)</f>
        <v>0</v>
      </c>
    </row>
    <row r="911" spans="1:6" x14ac:dyDescent="0.25">
      <c r="A911" s="251"/>
      <c r="B911" s="176" t="s">
        <v>42</v>
      </c>
      <c r="C911" s="52">
        <v>0</v>
      </c>
      <c r="D911" s="52">
        <v>0</v>
      </c>
      <c r="E911" s="52">
        <v>0</v>
      </c>
      <c r="F911" s="124">
        <f t="shared" si="112"/>
        <v>0</v>
      </c>
    </row>
    <row r="912" spans="1:6" x14ac:dyDescent="0.25">
      <c r="A912" s="251"/>
      <c r="B912" s="176" t="s">
        <v>51</v>
      </c>
      <c r="C912" s="52">
        <v>0</v>
      </c>
      <c r="D912" s="52">
        <v>0</v>
      </c>
      <c r="E912" s="52">
        <v>0</v>
      </c>
      <c r="F912" s="124">
        <f t="shared" si="112"/>
        <v>0</v>
      </c>
    </row>
    <row r="913" spans="1:6" x14ac:dyDescent="0.25">
      <c r="A913" s="251"/>
      <c r="B913" s="176" t="s">
        <v>43</v>
      </c>
      <c r="C913" s="52">
        <v>0</v>
      </c>
      <c r="D913" s="52">
        <v>0</v>
      </c>
      <c r="E913" s="52">
        <v>0</v>
      </c>
      <c r="F913" s="124">
        <f t="shared" si="112"/>
        <v>0</v>
      </c>
    </row>
    <row r="914" spans="1:6" x14ac:dyDescent="0.25">
      <c r="A914" s="251"/>
      <c r="B914" s="176" t="s">
        <v>44</v>
      </c>
      <c r="C914" s="52">
        <v>0</v>
      </c>
      <c r="D914" s="52">
        <v>0</v>
      </c>
      <c r="E914" s="52">
        <v>0</v>
      </c>
      <c r="F914" s="124">
        <f>SUM(C914:E914)</f>
        <v>0</v>
      </c>
    </row>
    <row r="915" spans="1:6" x14ac:dyDescent="0.25">
      <c r="A915" s="251"/>
      <c r="B915" s="176" t="s">
        <v>45</v>
      </c>
      <c r="C915" s="52">
        <v>0</v>
      </c>
      <c r="D915" s="52">
        <v>0</v>
      </c>
      <c r="E915" s="52">
        <v>0</v>
      </c>
      <c r="F915" s="124">
        <f t="shared" ref="F915:F923" si="113">SUM(C915:E915)</f>
        <v>0</v>
      </c>
    </row>
    <row r="916" spans="1:6" x14ac:dyDescent="0.25">
      <c r="A916" s="251"/>
      <c r="B916" s="176" t="s">
        <v>52</v>
      </c>
      <c r="C916" s="52">
        <v>0</v>
      </c>
      <c r="D916" s="52">
        <v>0</v>
      </c>
      <c r="E916" s="52">
        <v>0</v>
      </c>
      <c r="F916" s="124">
        <f t="shared" si="113"/>
        <v>0</v>
      </c>
    </row>
    <row r="917" spans="1:6" x14ac:dyDescent="0.25">
      <c r="A917" s="251"/>
      <c r="B917" s="176" t="s">
        <v>46</v>
      </c>
      <c r="C917" s="52">
        <v>0</v>
      </c>
      <c r="D917" s="52">
        <v>3</v>
      </c>
      <c r="E917" s="52">
        <v>0</v>
      </c>
      <c r="F917" s="124">
        <f t="shared" si="113"/>
        <v>3</v>
      </c>
    </row>
    <row r="918" spans="1:6" ht="25.5" x14ac:dyDescent="0.25">
      <c r="A918" s="251"/>
      <c r="B918" s="176" t="s">
        <v>47</v>
      </c>
      <c r="C918" s="52">
        <v>0</v>
      </c>
      <c r="D918" s="52">
        <v>0</v>
      </c>
      <c r="E918" s="52">
        <v>0</v>
      </c>
      <c r="F918" s="124">
        <f t="shared" si="113"/>
        <v>0</v>
      </c>
    </row>
    <row r="919" spans="1:6" x14ac:dyDescent="0.25">
      <c r="A919" s="251"/>
      <c r="B919" s="176" t="s">
        <v>48</v>
      </c>
      <c r="C919" s="52">
        <v>0</v>
      </c>
      <c r="D919" s="52">
        <v>0</v>
      </c>
      <c r="E919" s="52">
        <v>0</v>
      </c>
      <c r="F919" s="124">
        <f t="shared" si="113"/>
        <v>0</v>
      </c>
    </row>
    <row r="920" spans="1:6" x14ac:dyDescent="0.25">
      <c r="A920" s="251"/>
      <c r="B920" s="176" t="s">
        <v>49</v>
      </c>
      <c r="C920" s="52">
        <v>0</v>
      </c>
      <c r="D920" s="52">
        <v>0</v>
      </c>
      <c r="E920" s="52">
        <v>0</v>
      </c>
      <c r="F920" s="124">
        <f t="shared" si="113"/>
        <v>0</v>
      </c>
    </row>
    <row r="921" spans="1:6" x14ac:dyDescent="0.25">
      <c r="A921" s="251"/>
      <c r="B921" s="176" t="s">
        <v>53</v>
      </c>
      <c r="C921" s="52">
        <v>0</v>
      </c>
      <c r="D921" s="52">
        <v>0</v>
      </c>
      <c r="E921" s="52">
        <v>0</v>
      </c>
      <c r="F921" s="124">
        <f t="shared" si="113"/>
        <v>0</v>
      </c>
    </row>
    <row r="922" spans="1:6" x14ac:dyDescent="0.25">
      <c r="A922" s="251"/>
      <c r="B922" s="187" t="s">
        <v>50</v>
      </c>
      <c r="C922" s="52">
        <v>0</v>
      </c>
      <c r="D922" s="52">
        <v>0</v>
      </c>
      <c r="E922" s="52">
        <v>0</v>
      </c>
      <c r="F922" s="124">
        <f t="shared" si="113"/>
        <v>0</v>
      </c>
    </row>
    <row r="923" spans="1:6" ht="15.75" thickBot="1" x14ac:dyDescent="0.3">
      <c r="A923" s="251"/>
      <c r="B923" s="188" t="s">
        <v>20</v>
      </c>
      <c r="C923" s="52">
        <v>0</v>
      </c>
      <c r="D923" s="52">
        <v>0</v>
      </c>
      <c r="E923" s="52">
        <v>0</v>
      </c>
      <c r="F923" s="124">
        <f t="shared" si="113"/>
        <v>0</v>
      </c>
    </row>
    <row r="924" spans="1:6" ht="15.75" thickBot="1" x14ac:dyDescent="0.3">
      <c r="A924" s="262" t="s">
        <v>299</v>
      </c>
      <c r="B924" s="263"/>
      <c r="C924" s="103">
        <f>SUM(C906:C923)</f>
        <v>0</v>
      </c>
      <c r="D924" s="103">
        <f>SUM(D906:D923)</f>
        <v>3</v>
      </c>
      <c r="E924" s="103">
        <f>SUM(E906:E923)</f>
        <v>0</v>
      </c>
      <c r="F924" s="131">
        <f>SUM(F906:F923)</f>
        <v>3</v>
      </c>
    </row>
    <row r="925" spans="1:6" x14ac:dyDescent="0.25">
      <c r="A925" s="322" t="s">
        <v>314</v>
      </c>
      <c r="B925" s="324" t="s">
        <v>301</v>
      </c>
      <c r="C925" s="324" t="s">
        <v>315</v>
      </c>
      <c r="D925" s="324"/>
      <c r="E925" s="324"/>
      <c r="F925" s="326" t="s">
        <v>299</v>
      </c>
    </row>
    <row r="926" spans="1:6" ht="15.75" thickBot="1" x14ac:dyDescent="0.3">
      <c r="A926" s="323"/>
      <c r="B926" s="325"/>
      <c r="C926" s="50" t="s">
        <v>55</v>
      </c>
      <c r="D926" s="50" t="s">
        <v>56</v>
      </c>
      <c r="E926" s="50" t="s">
        <v>57</v>
      </c>
      <c r="F926" s="327"/>
    </row>
    <row r="927" spans="1:6" x14ac:dyDescent="0.25">
      <c r="A927" s="251" t="s">
        <v>276</v>
      </c>
      <c r="B927" s="191" t="s">
        <v>37</v>
      </c>
      <c r="C927" s="52">
        <v>0</v>
      </c>
      <c r="D927" s="52">
        <v>0</v>
      </c>
      <c r="E927" s="52">
        <v>0</v>
      </c>
      <c r="F927" s="124">
        <f t="shared" ref="F927:F929" si="114">SUM(C927:E927)</f>
        <v>0</v>
      </c>
    </row>
    <row r="928" spans="1:6" x14ac:dyDescent="0.25">
      <c r="A928" s="251"/>
      <c r="B928" s="176" t="s">
        <v>38</v>
      </c>
      <c r="C928" s="52">
        <v>0</v>
      </c>
      <c r="D928" s="52">
        <v>0</v>
      </c>
      <c r="E928" s="52">
        <v>0</v>
      </c>
      <c r="F928" s="124">
        <f t="shared" si="114"/>
        <v>0</v>
      </c>
    </row>
    <row r="929" spans="1:6" x14ac:dyDescent="0.25">
      <c r="A929" s="251"/>
      <c r="B929" s="176" t="s">
        <v>39</v>
      </c>
      <c r="C929" s="52">
        <v>0</v>
      </c>
      <c r="D929" s="52">
        <v>0</v>
      </c>
      <c r="E929" s="52">
        <v>0</v>
      </c>
      <c r="F929" s="124">
        <f t="shared" si="114"/>
        <v>0</v>
      </c>
    </row>
    <row r="930" spans="1:6" x14ac:dyDescent="0.25">
      <c r="A930" s="251"/>
      <c r="B930" s="176" t="s">
        <v>40</v>
      </c>
      <c r="C930" s="52">
        <v>0</v>
      </c>
      <c r="D930" s="52">
        <v>0</v>
      </c>
      <c r="E930" s="52">
        <v>3</v>
      </c>
      <c r="F930" s="124">
        <f>SUM(C930:E930)</f>
        <v>3</v>
      </c>
    </row>
    <row r="931" spans="1:6" x14ac:dyDescent="0.25">
      <c r="A931" s="251"/>
      <c r="B931" s="176" t="s">
        <v>41</v>
      </c>
      <c r="C931" s="52">
        <v>0</v>
      </c>
      <c r="D931" s="52">
        <v>0</v>
      </c>
      <c r="E931" s="52">
        <v>0</v>
      </c>
      <c r="F931" s="124">
        <f t="shared" ref="F931:F934" si="115">SUM(C931:E931)</f>
        <v>0</v>
      </c>
    </row>
    <row r="932" spans="1:6" x14ac:dyDescent="0.25">
      <c r="A932" s="251"/>
      <c r="B932" s="176" t="s">
        <v>42</v>
      </c>
      <c r="C932" s="52">
        <v>0</v>
      </c>
      <c r="D932" s="52">
        <v>0</v>
      </c>
      <c r="E932" s="52">
        <v>0</v>
      </c>
      <c r="F932" s="124">
        <f t="shared" si="115"/>
        <v>0</v>
      </c>
    </row>
    <row r="933" spans="1:6" x14ac:dyDescent="0.25">
      <c r="A933" s="251"/>
      <c r="B933" s="176" t="s">
        <v>51</v>
      </c>
      <c r="C933" s="52">
        <v>0</v>
      </c>
      <c r="D933" s="52">
        <v>0</v>
      </c>
      <c r="E933" s="52">
        <v>0</v>
      </c>
      <c r="F933" s="124">
        <f t="shared" si="115"/>
        <v>0</v>
      </c>
    </row>
    <row r="934" spans="1:6" x14ac:dyDescent="0.25">
      <c r="A934" s="251"/>
      <c r="B934" s="176" t="s">
        <v>43</v>
      </c>
      <c r="C934" s="52">
        <v>0</v>
      </c>
      <c r="D934" s="52">
        <v>0</v>
      </c>
      <c r="E934" s="52">
        <v>0</v>
      </c>
      <c r="F934" s="124">
        <f t="shared" si="115"/>
        <v>0</v>
      </c>
    </row>
    <row r="935" spans="1:6" x14ac:dyDescent="0.25">
      <c r="A935" s="251"/>
      <c r="B935" s="176" t="s">
        <v>44</v>
      </c>
      <c r="C935" s="52">
        <v>0</v>
      </c>
      <c r="D935" s="52">
        <v>0</v>
      </c>
      <c r="E935" s="52">
        <v>0</v>
      </c>
      <c r="F935" s="124">
        <f>SUM(C935:E935)</f>
        <v>0</v>
      </c>
    </row>
    <row r="936" spans="1:6" x14ac:dyDescent="0.25">
      <c r="A936" s="251"/>
      <c r="B936" s="176" t="s">
        <v>45</v>
      </c>
      <c r="C936" s="52">
        <v>0</v>
      </c>
      <c r="D936" s="52">
        <v>0</v>
      </c>
      <c r="E936" s="52">
        <v>0</v>
      </c>
      <c r="F936" s="124">
        <f t="shared" ref="F936:F944" si="116">SUM(C936:E936)</f>
        <v>0</v>
      </c>
    </row>
    <row r="937" spans="1:6" x14ac:dyDescent="0.25">
      <c r="A937" s="251"/>
      <c r="B937" s="176" t="s">
        <v>52</v>
      </c>
      <c r="C937" s="52">
        <v>0</v>
      </c>
      <c r="D937" s="52">
        <v>0</v>
      </c>
      <c r="E937" s="52">
        <v>0</v>
      </c>
      <c r="F937" s="124">
        <f t="shared" si="116"/>
        <v>0</v>
      </c>
    </row>
    <row r="938" spans="1:6" x14ac:dyDescent="0.25">
      <c r="A938" s="251"/>
      <c r="B938" s="176" t="s">
        <v>46</v>
      </c>
      <c r="C938" s="52">
        <v>0</v>
      </c>
      <c r="D938" s="52">
        <v>0</v>
      </c>
      <c r="E938" s="52">
        <v>0</v>
      </c>
      <c r="F938" s="124">
        <f t="shared" si="116"/>
        <v>0</v>
      </c>
    </row>
    <row r="939" spans="1:6" ht="25.5" x14ac:dyDescent="0.25">
      <c r="A939" s="251"/>
      <c r="B939" s="176" t="s">
        <v>47</v>
      </c>
      <c r="C939" s="52">
        <v>0</v>
      </c>
      <c r="D939" s="52">
        <v>0</v>
      </c>
      <c r="E939" s="52">
        <v>0</v>
      </c>
      <c r="F939" s="124">
        <f t="shared" si="116"/>
        <v>0</v>
      </c>
    </row>
    <row r="940" spans="1:6" x14ac:dyDescent="0.25">
      <c r="A940" s="251"/>
      <c r="B940" s="176" t="s">
        <v>48</v>
      </c>
      <c r="C940" s="52">
        <v>0</v>
      </c>
      <c r="D940" s="52">
        <v>0</v>
      </c>
      <c r="E940" s="52">
        <v>0</v>
      </c>
      <c r="F940" s="124">
        <f t="shared" si="116"/>
        <v>0</v>
      </c>
    </row>
    <row r="941" spans="1:6" x14ac:dyDescent="0.25">
      <c r="A941" s="251"/>
      <c r="B941" s="176" t="s">
        <v>49</v>
      </c>
      <c r="C941" s="52">
        <v>0</v>
      </c>
      <c r="D941" s="52">
        <v>0</v>
      </c>
      <c r="E941" s="52">
        <v>0</v>
      </c>
      <c r="F941" s="124">
        <f t="shared" si="116"/>
        <v>0</v>
      </c>
    </row>
    <row r="942" spans="1:6" x14ac:dyDescent="0.25">
      <c r="A942" s="251"/>
      <c r="B942" s="176" t="s">
        <v>53</v>
      </c>
      <c r="C942" s="52">
        <v>0</v>
      </c>
      <c r="D942" s="52">
        <v>0</v>
      </c>
      <c r="E942" s="52">
        <v>0</v>
      </c>
      <c r="F942" s="124">
        <f t="shared" si="116"/>
        <v>0</v>
      </c>
    </row>
    <row r="943" spans="1:6" x14ac:dyDescent="0.25">
      <c r="A943" s="251"/>
      <c r="B943" s="187" t="s">
        <v>50</v>
      </c>
      <c r="C943" s="52">
        <v>0</v>
      </c>
      <c r="D943" s="52">
        <v>0</v>
      </c>
      <c r="E943" s="52">
        <v>0</v>
      </c>
      <c r="F943" s="124">
        <f t="shared" si="116"/>
        <v>0</v>
      </c>
    </row>
    <row r="944" spans="1:6" ht="15.75" thickBot="1" x14ac:dyDescent="0.3">
      <c r="A944" s="251"/>
      <c r="B944" s="188" t="s">
        <v>20</v>
      </c>
      <c r="C944" s="52">
        <v>0</v>
      </c>
      <c r="D944" s="52">
        <v>0</v>
      </c>
      <c r="E944" s="52">
        <v>0</v>
      </c>
      <c r="F944" s="124">
        <f t="shared" si="116"/>
        <v>0</v>
      </c>
    </row>
    <row r="945" spans="1:6" ht="15.75" thickBot="1" x14ac:dyDescent="0.3">
      <c r="A945" s="262" t="s">
        <v>299</v>
      </c>
      <c r="B945" s="263"/>
      <c r="C945" s="103">
        <f>SUM(C927:C944)</f>
        <v>0</v>
      </c>
      <c r="D945" s="103">
        <f>SUM(D927:D944)</f>
        <v>0</v>
      </c>
      <c r="E945" s="103">
        <f>SUM(E927:E944)</f>
        <v>3</v>
      </c>
      <c r="F945" s="131">
        <f>SUM(F927:F944)</f>
        <v>3</v>
      </c>
    </row>
    <row r="946" spans="1:6" x14ac:dyDescent="0.25">
      <c r="A946" s="322" t="s">
        <v>314</v>
      </c>
      <c r="B946" s="324" t="s">
        <v>301</v>
      </c>
      <c r="C946" s="324" t="s">
        <v>315</v>
      </c>
      <c r="D946" s="324"/>
      <c r="E946" s="324"/>
      <c r="F946" s="326" t="s">
        <v>299</v>
      </c>
    </row>
    <row r="947" spans="1:6" ht="15.75" thickBot="1" x14ac:dyDescent="0.3">
      <c r="A947" s="323"/>
      <c r="B947" s="325"/>
      <c r="C947" s="50" t="s">
        <v>55</v>
      </c>
      <c r="D947" s="50" t="s">
        <v>56</v>
      </c>
      <c r="E947" s="50" t="s">
        <v>57</v>
      </c>
      <c r="F947" s="327"/>
    </row>
    <row r="948" spans="1:6" x14ac:dyDescent="0.25">
      <c r="A948" s="251" t="s">
        <v>277</v>
      </c>
      <c r="B948" s="191" t="s">
        <v>37</v>
      </c>
      <c r="C948" s="52">
        <v>0</v>
      </c>
      <c r="D948" s="52">
        <v>0</v>
      </c>
      <c r="E948" s="52">
        <v>0</v>
      </c>
      <c r="F948" s="124">
        <f t="shared" ref="F948:F950" si="117">SUM(C948:E948)</f>
        <v>0</v>
      </c>
    </row>
    <row r="949" spans="1:6" x14ac:dyDescent="0.25">
      <c r="A949" s="251"/>
      <c r="B949" s="176" t="s">
        <v>38</v>
      </c>
      <c r="C949" s="52">
        <v>1</v>
      </c>
      <c r="D949" s="52">
        <v>2</v>
      </c>
      <c r="E949" s="52">
        <v>1</v>
      </c>
      <c r="F949" s="124">
        <f t="shared" si="117"/>
        <v>4</v>
      </c>
    </row>
    <row r="950" spans="1:6" x14ac:dyDescent="0.25">
      <c r="A950" s="251"/>
      <c r="B950" s="176" t="s">
        <v>39</v>
      </c>
      <c r="C950" s="52">
        <v>0</v>
      </c>
      <c r="D950" s="52">
        <v>0</v>
      </c>
      <c r="E950" s="52">
        <v>0</v>
      </c>
      <c r="F950" s="124">
        <f t="shared" si="117"/>
        <v>0</v>
      </c>
    </row>
    <row r="951" spans="1:6" x14ac:dyDescent="0.25">
      <c r="A951" s="251"/>
      <c r="B951" s="176" t="s">
        <v>40</v>
      </c>
      <c r="C951" s="52">
        <v>0</v>
      </c>
      <c r="D951" s="52">
        <v>0</v>
      </c>
      <c r="E951" s="52">
        <v>1</v>
      </c>
      <c r="F951" s="124">
        <f>SUM(C951:E951)</f>
        <v>1</v>
      </c>
    </row>
    <row r="952" spans="1:6" x14ac:dyDescent="0.25">
      <c r="A952" s="251"/>
      <c r="B952" s="176" t="s">
        <v>41</v>
      </c>
      <c r="C952" s="52">
        <v>1</v>
      </c>
      <c r="D952" s="52">
        <v>0</v>
      </c>
      <c r="E952" s="52">
        <v>0</v>
      </c>
      <c r="F952" s="124">
        <f t="shared" ref="F952:F955" si="118">SUM(C952:E952)</f>
        <v>1</v>
      </c>
    </row>
    <row r="953" spans="1:6" x14ac:dyDescent="0.25">
      <c r="A953" s="251"/>
      <c r="B953" s="176" t="s">
        <v>42</v>
      </c>
      <c r="C953" s="52">
        <v>1</v>
      </c>
      <c r="D953" s="52">
        <v>0</v>
      </c>
      <c r="E953" s="52">
        <v>0</v>
      </c>
      <c r="F953" s="124">
        <f t="shared" si="118"/>
        <v>1</v>
      </c>
    </row>
    <row r="954" spans="1:6" x14ac:dyDescent="0.25">
      <c r="A954" s="251"/>
      <c r="B954" s="176" t="s">
        <v>51</v>
      </c>
      <c r="C954" s="52">
        <v>0</v>
      </c>
      <c r="D954" s="52">
        <v>0</v>
      </c>
      <c r="E954" s="52">
        <v>0</v>
      </c>
      <c r="F954" s="124">
        <f t="shared" si="118"/>
        <v>0</v>
      </c>
    </row>
    <row r="955" spans="1:6" x14ac:dyDescent="0.25">
      <c r="A955" s="251"/>
      <c r="B955" s="176" t="s">
        <v>43</v>
      </c>
      <c r="C955" s="52">
        <v>3</v>
      </c>
      <c r="D955" s="52">
        <v>29</v>
      </c>
      <c r="E955" s="52">
        <v>0</v>
      </c>
      <c r="F955" s="124">
        <f t="shared" si="118"/>
        <v>32</v>
      </c>
    </row>
    <row r="956" spans="1:6" x14ac:dyDescent="0.25">
      <c r="A956" s="251"/>
      <c r="B956" s="176" t="s">
        <v>44</v>
      </c>
      <c r="C956" s="52">
        <v>0</v>
      </c>
      <c r="D956" s="52">
        <v>0</v>
      </c>
      <c r="E956" s="52">
        <v>0</v>
      </c>
      <c r="F956" s="124">
        <f>SUM(C956:E956)</f>
        <v>0</v>
      </c>
    </row>
    <row r="957" spans="1:6" x14ac:dyDescent="0.25">
      <c r="A957" s="251"/>
      <c r="B957" s="176" t="s">
        <v>45</v>
      </c>
      <c r="C957" s="52">
        <v>0</v>
      </c>
      <c r="D957" s="52">
        <v>0</v>
      </c>
      <c r="E957" s="52">
        <v>0</v>
      </c>
      <c r="F957" s="124">
        <f t="shared" ref="F957:F965" si="119">SUM(C957:E957)</f>
        <v>0</v>
      </c>
    </row>
    <row r="958" spans="1:6" x14ac:dyDescent="0.25">
      <c r="A958" s="251"/>
      <c r="B958" s="176" t="s">
        <v>52</v>
      </c>
      <c r="C958" s="52">
        <v>1</v>
      </c>
      <c r="D958" s="52">
        <v>8</v>
      </c>
      <c r="E958" s="52">
        <v>0</v>
      </c>
      <c r="F958" s="124">
        <f t="shared" si="119"/>
        <v>9</v>
      </c>
    </row>
    <row r="959" spans="1:6" x14ac:dyDescent="0.25">
      <c r="A959" s="251"/>
      <c r="B959" s="176" t="s">
        <v>46</v>
      </c>
      <c r="C959" s="52">
        <v>0</v>
      </c>
      <c r="D959" s="52">
        <v>0</v>
      </c>
      <c r="E959" s="52">
        <v>0</v>
      </c>
      <c r="F959" s="124">
        <f t="shared" si="119"/>
        <v>0</v>
      </c>
    </row>
    <row r="960" spans="1:6" ht="25.5" x14ac:dyDescent="0.25">
      <c r="A960" s="251"/>
      <c r="B960" s="176" t="s">
        <v>47</v>
      </c>
      <c r="C960" s="52">
        <v>0</v>
      </c>
      <c r="D960" s="52">
        <v>0</v>
      </c>
      <c r="E960" s="52">
        <v>0</v>
      </c>
      <c r="F960" s="124">
        <f t="shared" si="119"/>
        <v>0</v>
      </c>
    </row>
    <row r="961" spans="1:6" x14ac:dyDescent="0.25">
      <c r="A961" s="251"/>
      <c r="B961" s="176" t="s">
        <v>48</v>
      </c>
      <c r="C961" s="52">
        <v>0</v>
      </c>
      <c r="D961" s="52">
        <v>0</v>
      </c>
      <c r="E961" s="52">
        <v>0</v>
      </c>
      <c r="F961" s="124">
        <f t="shared" si="119"/>
        <v>0</v>
      </c>
    </row>
    <row r="962" spans="1:6" x14ac:dyDescent="0.25">
      <c r="A962" s="251"/>
      <c r="B962" s="176" t="s">
        <v>49</v>
      </c>
      <c r="C962" s="52">
        <v>0</v>
      </c>
      <c r="D962" s="52">
        <v>21</v>
      </c>
      <c r="E962" s="52">
        <v>0</v>
      </c>
      <c r="F962" s="124">
        <f t="shared" si="119"/>
        <v>21</v>
      </c>
    </row>
    <row r="963" spans="1:6" x14ac:dyDescent="0.25">
      <c r="A963" s="251"/>
      <c r="B963" s="176" t="s">
        <v>53</v>
      </c>
      <c r="C963" s="52">
        <v>0</v>
      </c>
      <c r="D963" s="52">
        <v>0</v>
      </c>
      <c r="E963" s="52">
        <v>52</v>
      </c>
      <c r="F963" s="124">
        <f t="shared" si="119"/>
        <v>52</v>
      </c>
    </row>
    <row r="964" spans="1:6" x14ac:dyDescent="0.25">
      <c r="A964" s="251"/>
      <c r="B964" s="187" t="s">
        <v>50</v>
      </c>
      <c r="C964" s="52">
        <v>0</v>
      </c>
      <c r="D964" s="52">
        <v>0</v>
      </c>
      <c r="E964" s="52">
        <v>0</v>
      </c>
      <c r="F964" s="124">
        <f t="shared" si="119"/>
        <v>0</v>
      </c>
    </row>
    <row r="965" spans="1:6" ht="15.75" thickBot="1" x14ac:dyDescent="0.3">
      <c r="A965" s="251"/>
      <c r="B965" s="188" t="s">
        <v>20</v>
      </c>
      <c r="C965" s="52">
        <v>0</v>
      </c>
      <c r="D965" s="52">
        <v>0</v>
      </c>
      <c r="E965" s="52">
        <v>1</v>
      </c>
      <c r="F965" s="124">
        <f t="shared" si="119"/>
        <v>1</v>
      </c>
    </row>
    <row r="966" spans="1:6" ht="15.75" thickBot="1" x14ac:dyDescent="0.3">
      <c r="A966" s="262" t="s">
        <v>299</v>
      </c>
      <c r="B966" s="263"/>
      <c r="C966" s="103">
        <f>SUM(C948:C965)</f>
        <v>7</v>
      </c>
      <c r="D966" s="103">
        <f>SUM(D948:D965)</f>
        <v>60</v>
      </c>
      <c r="E966" s="103">
        <f>SUM(E948:E965)</f>
        <v>55</v>
      </c>
      <c r="F966" s="131">
        <f>SUM(F948:F965)</f>
        <v>122</v>
      </c>
    </row>
    <row r="967" spans="1:6" x14ac:dyDescent="0.25">
      <c r="A967" s="322" t="s">
        <v>314</v>
      </c>
      <c r="B967" s="324" t="s">
        <v>301</v>
      </c>
      <c r="C967" s="324" t="s">
        <v>315</v>
      </c>
      <c r="D967" s="324"/>
      <c r="E967" s="324"/>
      <c r="F967" s="326" t="s">
        <v>299</v>
      </c>
    </row>
    <row r="968" spans="1:6" ht="15.75" thickBot="1" x14ac:dyDescent="0.3">
      <c r="A968" s="323"/>
      <c r="B968" s="325"/>
      <c r="C968" s="50" t="s">
        <v>55</v>
      </c>
      <c r="D968" s="50" t="s">
        <v>56</v>
      </c>
      <c r="E968" s="50" t="s">
        <v>57</v>
      </c>
      <c r="F968" s="327"/>
    </row>
    <row r="969" spans="1:6" x14ac:dyDescent="0.25">
      <c r="A969" s="251" t="s">
        <v>278</v>
      </c>
      <c r="B969" s="191" t="s">
        <v>37</v>
      </c>
      <c r="C969" s="52">
        <v>0</v>
      </c>
      <c r="D969" s="52">
        <v>0</v>
      </c>
      <c r="E969" s="52">
        <v>0</v>
      </c>
      <c r="F969" s="124">
        <f t="shared" ref="F969:F971" si="120">SUM(C969:E969)</f>
        <v>0</v>
      </c>
    </row>
    <row r="970" spans="1:6" x14ac:dyDescent="0.25">
      <c r="A970" s="251"/>
      <c r="B970" s="176" t="s">
        <v>38</v>
      </c>
      <c r="C970" s="52">
        <v>0</v>
      </c>
      <c r="D970" s="52">
        <v>0</v>
      </c>
      <c r="E970" s="52">
        <v>0</v>
      </c>
      <c r="F970" s="124">
        <f t="shared" si="120"/>
        <v>0</v>
      </c>
    </row>
    <row r="971" spans="1:6" x14ac:dyDescent="0.25">
      <c r="A971" s="251"/>
      <c r="B971" s="176" t="s">
        <v>39</v>
      </c>
      <c r="C971" s="52">
        <v>0</v>
      </c>
      <c r="D971" s="52">
        <v>0</v>
      </c>
      <c r="E971" s="52">
        <v>0</v>
      </c>
      <c r="F971" s="124">
        <f t="shared" si="120"/>
        <v>0</v>
      </c>
    </row>
    <row r="972" spans="1:6" x14ac:dyDescent="0.25">
      <c r="A972" s="251"/>
      <c r="B972" s="176" t="s">
        <v>40</v>
      </c>
      <c r="C972" s="52">
        <v>0</v>
      </c>
      <c r="D972" s="52">
        <v>0</v>
      </c>
      <c r="E972" s="52">
        <v>0</v>
      </c>
      <c r="F972" s="124">
        <f>SUM(C972:E972)</f>
        <v>0</v>
      </c>
    </row>
    <row r="973" spans="1:6" x14ac:dyDescent="0.25">
      <c r="A973" s="251"/>
      <c r="B973" s="176" t="s">
        <v>41</v>
      </c>
      <c r="C973" s="52">
        <v>0</v>
      </c>
      <c r="D973" s="52">
        <v>0</v>
      </c>
      <c r="E973" s="52">
        <v>0</v>
      </c>
      <c r="F973" s="124">
        <f t="shared" ref="F973:F976" si="121">SUM(C973:E973)</f>
        <v>0</v>
      </c>
    </row>
    <row r="974" spans="1:6" x14ac:dyDescent="0.25">
      <c r="A974" s="251"/>
      <c r="B974" s="176" t="s">
        <v>42</v>
      </c>
      <c r="C974" s="52">
        <v>0</v>
      </c>
      <c r="D974" s="52">
        <v>0</v>
      </c>
      <c r="E974" s="52">
        <v>0</v>
      </c>
      <c r="F974" s="124">
        <f t="shared" si="121"/>
        <v>0</v>
      </c>
    </row>
    <row r="975" spans="1:6" x14ac:dyDescent="0.25">
      <c r="A975" s="251"/>
      <c r="B975" s="176" t="s">
        <v>51</v>
      </c>
      <c r="C975" s="52">
        <v>0</v>
      </c>
      <c r="D975" s="52">
        <v>0</v>
      </c>
      <c r="E975" s="52">
        <v>0</v>
      </c>
      <c r="F975" s="124">
        <f t="shared" si="121"/>
        <v>0</v>
      </c>
    </row>
    <row r="976" spans="1:6" x14ac:dyDescent="0.25">
      <c r="A976" s="251"/>
      <c r="B976" s="176" t="s">
        <v>43</v>
      </c>
      <c r="C976" s="52">
        <v>0</v>
      </c>
      <c r="D976" s="52">
        <v>0</v>
      </c>
      <c r="E976" s="52">
        <v>0</v>
      </c>
      <c r="F976" s="124">
        <f t="shared" si="121"/>
        <v>0</v>
      </c>
    </row>
    <row r="977" spans="1:6" x14ac:dyDescent="0.25">
      <c r="A977" s="251"/>
      <c r="B977" s="176" t="s">
        <v>44</v>
      </c>
      <c r="C977" s="52">
        <v>0</v>
      </c>
      <c r="D977" s="52">
        <v>0</v>
      </c>
      <c r="E977" s="52">
        <v>0</v>
      </c>
      <c r="F977" s="124">
        <f>SUM(C977:E977)</f>
        <v>0</v>
      </c>
    </row>
    <row r="978" spans="1:6" x14ac:dyDescent="0.25">
      <c r="A978" s="251"/>
      <c r="B978" s="176" t="s">
        <v>45</v>
      </c>
      <c r="C978" s="52">
        <v>0</v>
      </c>
      <c r="D978" s="52">
        <v>0</v>
      </c>
      <c r="E978" s="52">
        <v>0</v>
      </c>
      <c r="F978" s="124">
        <f t="shared" ref="F978:F986" si="122">SUM(C978:E978)</f>
        <v>0</v>
      </c>
    </row>
    <row r="979" spans="1:6" x14ac:dyDescent="0.25">
      <c r="A979" s="251"/>
      <c r="B979" s="176" t="s">
        <v>52</v>
      </c>
      <c r="C979" s="52">
        <v>0</v>
      </c>
      <c r="D979" s="52">
        <v>0</v>
      </c>
      <c r="E979" s="52">
        <v>0</v>
      </c>
      <c r="F979" s="124">
        <f t="shared" si="122"/>
        <v>0</v>
      </c>
    </row>
    <row r="980" spans="1:6" x14ac:dyDescent="0.25">
      <c r="A980" s="251"/>
      <c r="B980" s="176" t="s">
        <v>46</v>
      </c>
      <c r="C980" s="52">
        <v>0</v>
      </c>
      <c r="D980" s="52">
        <v>0</v>
      </c>
      <c r="E980" s="52">
        <v>0</v>
      </c>
      <c r="F980" s="124">
        <f t="shared" si="122"/>
        <v>0</v>
      </c>
    </row>
    <row r="981" spans="1:6" ht="25.5" x14ac:dyDescent="0.25">
      <c r="A981" s="251"/>
      <c r="B981" s="176" t="s">
        <v>47</v>
      </c>
      <c r="C981" s="52">
        <v>0</v>
      </c>
      <c r="D981" s="52">
        <v>0</v>
      </c>
      <c r="E981" s="52">
        <v>0</v>
      </c>
      <c r="F981" s="124">
        <f t="shared" si="122"/>
        <v>0</v>
      </c>
    </row>
    <row r="982" spans="1:6" x14ac:dyDescent="0.25">
      <c r="A982" s="251"/>
      <c r="B982" s="176" t="s">
        <v>48</v>
      </c>
      <c r="C982" s="52">
        <v>0</v>
      </c>
      <c r="D982" s="52">
        <v>0</v>
      </c>
      <c r="E982" s="52">
        <v>0</v>
      </c>
      <c r="F982" s="124">
        <f t="shared" si="122"/>
        <v>0</v>
      </c>
    </row>
    <row r="983" spans="1:6" x14ac:dyDescent="0.25">
      <c r="A983" s="251"/>
      <c r="B983" s="176" t="s">
        <v>49</v>
      </c>
      <c r="C983" s="52">
        <v>0</v>
      </c>
      <c r="D983" s="52">
        <v>0</v>
      </c>
      <c r="E983" s="52">
        <v>0</v>
      </c>
      <c r="F983" s="124">
        <f t="shared" si="122"/>
        <v>0</v>
      </c>
    </row>
    <row r="984" spans="1:6" x14ac:dyDescent="0.25">
      <c r="A984" s="251"/>
      <c r="B984" s="176" t="s">
        <v>53</v>
      </c>
      <c r="C984" s="52">
        <v>0</v>
      </c>
      <c r="D984" s="52">
        <v>0</v>
      </c>
      <c r="E984" s="52">
        <v>0</v>
      </c>
      <c r="F984" s="124">
        <f t="shared" si="122"/>
        <v>0</v>
      </c>
    </row>
    <row r="985" spans="1:6" x14ac:dyDescent="0.25">
      <c r="A985" s="251"/>
      <c r="B985" s="187" t="s">
        <v>50</v>
      </c>
      <c r="C985" s="52">
        <v>0</v>
      </c>
      <c r="D985" s="52">
        <v>0</v>
      </c>
      <c r="E985" s="52">
        <v>0</v>
      </c>
      <c r="F985" s="124">
        <f t="shared" si="122"/>
        <v>0</v>
      </c>
    </row>
    <row r="986" spans="1:6" ht="15.75" thickBot="1" x14ac:dyDescent="0.3">
      <c r="A986" s="251"/>
      <c r="B986" s="188" t="s">
        <v>20</v>
      </c>
      <c r="C986" s="52">
        <v>0</v>
      </c>
      <c r="D986" s="52">
        <v>0</v>
      </c>
      <c r="E986" s="52">
        <v>0</v>
      </c>
      <c r="F986" s="124">
        <f t="shared" si="122"/>
        <v>0</v>
      </c>
    </row>
    <row r="987" spans="1:6" ht="15.75" thickBot="1" x14ac:dyDescent="0.3">
      <c r="A987" s="262" t="s">
        <v>299</v>
      </c>
      <c r="B987" s="263"/>
      <c r="C987" s="103">
        <f>SUM(C969:C986)</f>
        <v>0</v>
      </c>
      <c r="D987" s="103">
        <f>SUM(D969:D986)</f>
        <v>0</v>
      </c>
      <c r="E987" s="103">
        <f>SUM(E969:E986)</f>
        <v>0</v>
      </c>
      <c r="F987" s="131">
        <f>SUM(F969:F986)</f>
        <v>0</v>
      </c>
    </row>
    <row r="988" spans="1:6" x14ac:dyDescent="0.25">
      <c r="A988" s="322" t="s">
        <v>314</v>
      </c>
      <c r="B988" s="324" t="s">
        <v>301</v>
      </c>
      <c r="C988" s="324" t="s">
        <v>315</v>
      </c>
      <c r="D988" s="324"/>
      <c r="E988" s="324"/>
      <c r="F988" s="326" t="s">
        <v>299</v>
      </c>
    </row>
    <row r="989" spans="1:6" ht="15.75" thickBot="1" x14ac:dyDescent="0.3">
      <c r="A989" s="323"/>
      <c r="B989" s="325"/>
      <c r="C989" s="50" t="s">
        <v>55</v>
      </c>
      <c r="D989" s="50" t="s">
        <v>56</v>
      </c>
      <c r="E989" s="50" t="s">
        <v>57</v>
      </c>
      <c r="F989" s="327"/>
    </row>
    <row r="990" spans="1:6" x14ac:dyDescent="0.25">
      <c r="A990" s="251" t="s">
        <v>279</v>
      </c>
      <c r="B990" s="191" t="s">
        <v>37</v>
      </c>
      <c r="C990" s="52">
        <v>0</v>
      </c>
      <c r="D990" s="52">
        <v>0</v>
      </c>
      <c r="E990" s="52">
        <v>0</v>
      </c>
      <c r="F990" s="124">
        <f t="shared" ref="F990:F992" si="123">SUM(C990:E990)</f>
        <v>0</v>
      </c>
    </row>
    <row r="991" spans="1:6" x14ac:dyDescent="0.25">
      <c r="A991" s="251"/>
      <c r="B991" s="176" t="s">
        <v>38</v>
      </c>
      <c r="C991" s="52">
        <v>0</v>
      </c>
      <c r="D991" s="52">
        <v>0</v>
      </c>
      <c r="E991" s="52">
        <v>0</v>
      </c>
      <c r="F991" s="124">
        <f t="shared" si="123"/>
        <v>0</v>
      </c>
    </row>
    <row r="992" spans="1:6" x14ac:dyDescent="0.25">
      <c r="A992" s="251"/>
      <c r="B992" s="176" t="s">
        <v>39</v>
      </c>
      <c r="C992" s="52">
        <v>0</v>
      </c>
      <c r="D992" s="52">
        <v>0</v>
      </c>
      <c r="E992" s="52">
        <v>0</v>
      </c>
      <c r="F992" s="124">
        <f t="shared" si="123"/>
        <v>0</v>
      </c>
    </row>
    <row r="993" spans="1:6" x14ac:dyDescent="0.25">
      <c r="A993" s="251"/>
      <c r="B993" s="176" t="s">
        <v>40</v>
      </c>
      <c r="C993" s="52">
        <v>0</v>
      </c>
      <c r="D993" s="52">
        <v>0</v>
      </c>
      <c r="E993" s="52">
        <v>0</v>
      </c>
      <c r="F993" s="124">
        <f>SUM(C993:E993)</f>
        <v>0</v>
      </c>
    </row>
    <row r="994" spans="1:6" x14ac:dyDescent="0.25">
      <c r="A994" s="251"/>
      <c r="B994" s="176" t="s">
        <v>41</v>
      </c>
      <c r="C994" s="52">
        <v>0</v>
      </c>
      <c r="D994" s="52">
        <v>0</v>
      </c>
      <c r="E994" s="52">
        <v>0</v>
      </c>
      <c r="F994" s="124">
        <f t="shared" ref="F994:F997" si="124">SUM(C994:E994)</f>
        <v>0</v>
      </c>
    </row>
    <row r="995" spans="1:6" x14ac:dyDescent="0.25">
      <c r="A995" s="251"/>
      <c r="B995" s="176" t="s">
        <v>42</v>
      </c>
      <c r="C995" s="52">
        <v>0</v>
      </c>
      <c r="D995" s="52">
        <v>0</v>
      </c>
      <c r="E995" s="52">
        <v>0</v>
      </c>
      <c r="F995" s="124">
        <f t="shared" si="124"/>
        <v>0</v>
      </c>
    </row>
    <row r="996" spans="1:6" x14ac:dyDescent="0.25">
      <c r="A996" s="251"/>
      <c r="B996" s="176" t="s">
        <v>51</v>
      </c>
      <c r="C996" s="52">
        <v>0</v>
      </c>
      <c r="D996" s="52">
        <v>0</v>
      </c>
      <c r="E996" s="52">
        <v>0</v>
      </c>
      <c r="F996" s="124">
        <f t="shared" si="124"/>
        <v>0</v>
      </c>
    </row>
    <row r="997" spans="1:6" x14ac:dyDescent="0.25">
      <c r="A997" s="251"/>
      <c r="B997" s="176" t="s">
        <v>43</v>
      </c>
      <c r="C997" s="52">
        <v>0</v>
      </c>
      <c r="D997" s="52">
        <v>0</v>
      </c>
      <c r="E997" s="52">
        <v>0</v>
      </c>
      <c r="F997" s="124">
        <f t="shared" si="124"/>
        <v>0</v>
      </c>
    </row>
    <row r="998" spans="1:6" x14ac:dyDescent="0.25">
      <c r="A998" s="251"/>
      <c r="B998" s="176" t="s">
        <v>44</v>
      </c>
      <c r="C998" s="52">
        <v>0</v>
      </c>
      <c r="D998" s="52">
        <v>0</v>
      </c>
      <c r="E998" s="52">
        <v>0</v>
      </c>
      <c r="F998" s="124">
        <f>SUM(C998:E998)</f>
        <v>0</v>
      </c>
    </row>
    <row r="999" spans="1:6" x14ac:dyDescent="0.25">
      <c r="A999" s="251"/>
      <c r="B999" s="176" t="s">
        <v>45</v>
      </c>
      <c r="C999" s="52">
        <v>0</v>
      </c>
      <c r="D999" s="52">
        <v>0</v>
      </c>
      <c r="E999" s="52">
        <v>0</v>
      </c>
      <c r="F999" s="124">
        <f t="shared" ref="F999:F1007" si="125">SUM(C999:E999)</f>
        <v>0</v>
      </c>
    </row>
    <row r="1000" spans="1:6" x14ac:dyDescent="0.25">
      <c r="A1000" s="251"/>
      <c r="B1000" s="176" t="s">
        <v>52</v>
      </c>
      <c r="C1000" s="52">
        <v>0</v>
      </c>
      <c r="D1000" s="52">
        <v>0</v>
      </c>
      <c r="E1000" s="52">
        <v>0</v>
      </c>
      <c r="F1000" s="124">
        <f t="shared" si="125"/>
        <v>0</v>
      </c>
    </row>
    <row r="1001" spans="1:6" x14ac:dyDescent="0.25">
      <c r="A1001" s="251"/>
      <c r="B1001" s="176" t="s">
        <v>46</v>
      </c>
      <c r="C1001" s="52">
        <v>0</v>
      </c>
      <c r="D1001" s="52">
        <v>0</v>
      </c>
      <c r="E1001" s="52">
        <v>0</v>
      </c>
      <c r="F1001" s="124">
        <f t="shared" si="125"/>
        <v>0</v>
      </c>
    </row>
    <row r="1002" spans="1:6" ht="25.5" x14ac:dyDescent="0.25">
      <c r="A1002" s="251"/>
      <c r="B1002" s="176" t="s">
        <v>47</v>
      </c>
      <c r="C1002" s="52">
        <v>0</v>
      </c>
      <c r="D1002" s="52">
        <v>0</v>
      </c>
      <c r="E1002" s="52">
        <v>0</v>
      </c>
      <c r="F1002" s="124">
        <f t="shared" si="125"/>
        <v>0</v>
      </c>
    </row>
    <row r="1003" spans="1:6" x14ac:dyDescent="0.25">
      <c r="A1003" s="251"/>
      <c r="B1003" s="176" t="s">
        <v>48</v>
      </c>
      <c r="C1003" s="52">
        <v>0</v>
      </c>
      <c r="D1003" s="52">
        <v>0</v>
      </c>
      <c r="E1003" s="52">
        <v>0</v>
      </c>
      <c r="F1003" s="124">
        <f t="shared" si="125"/>
        <v>0</v>
      </c>
    </row>
    <row r="1004" spans="1:6" x14ac:dyDescent="0.25">
      <c r="A1004" s="251"/>
      <c r="B1004" s="176" t="s">
        <v>49</v>
      </c>
      <c r="C1004" s="52">
        <v>0</v>
      </c>
      <c r="D1004" s="52">
        <v>0</v>
      </c>
      <c r="E1004" s="52">
        <v>0</v>
      </c>
      <c r="F1004" s="124">
        <f t="shared" si="125"/>
        <v>0</v>
      </c>
    </row>
    <row r="1005" spans="1:6" x14ac:dyDescent="0.25">
      <c r="A1005" s="251"/>
      <c r="B1005" s="176" t="s">
        <v>53</v>
      </c>
      <c r="C1005" s="52">
        <v>0</v>
      </c>
      <c r="D1005" s="52">
        <v>0</v>
      </c>
      <c r="E1005" s="52">
        <v>0</v>
      </c>
      <c r="F1005" s="124">
        <f t="shared" si="125"/>
        <v>0</v>
      </c>
    </row>
    <row r="1006" spans="1:6" x14ac:dyDescent="0.25">
      <c r="A1006" s="251"/>
      <c r="B1006" s="187" t="s">
        <v>50</v>
      </c>
      <c r="C1006" s="52">
        <v>0</v>
      </c>
      <c r="D1006" s="52">
        <v>0</v>
      </c>
      <c r="E1006" s="52">
        <v>0</v>
      </c>
      <c r="F1006" s="124">
        <f t="shared" si="125"/>
        <v>0</v>
      </c>
    </row>
    <row r="1007" spans="1:6" ht="15.75" thickBot="1" x14ac:dyDescent="0.3">
      <c r="A1007" s="251"/>
      <c r="B1007" s="188" t="s">
        <v>20</v>
      </c>
      <c r="C1007" s="52">
        <v>0</v>
      </c>
      <c r="D1007" s="52">
        <v>0</v>
      </c>
      <c r="E1007" s="52">
        <v>0</v>
      </c>
      <c r="F1007" s="124">
        <f t="shared" si="125"/>
        <v>0</v>
      </c>
    </row>
    <row r="1008" spans="1:6" ht="15.75" thickBot="1" x14ac:dyDescent="0.3">
      <c r="A1008" s="262" t="s">
        <v>299</v>
      </c>
      <c r="B1008" s="263"/>
      <c r="C1008" s="103">
        <f>SUM(C990:C1007)</f>
        <v>0</v>
      </c>
      <c r="D1008" s="103">
        <f>SUM(D990:D1007)</f>
        <v>0</v>
      </c>
      <c r="E1008" s="103">
        <f>SUM(E990:E1007)</f>
        <v>0</v>
      </c>
      <c r="F1008" s="131">
        <f>SUM(F990:F1007)</f>
        <v>0</v>
      </c>
    </row>
    <row r="1009" spans="1:6" x14ac:dyDescent="0.25">
      <c r="A1009" s="322" t="s">
        <v>314</v>
      </c>
      <c r="B1009" s="324" t="s">
        <v>301</v>
      </c>
      <c r="C1009" s="324" t="s">
        <v>315</v>
      </c>
      <c r="D1009" s="324"/>
      <c r="E1009" s="324"/>
      <c r="F1009" s="326" t="s">
        <v>299</v>
      </c>
    </row>
    <row r="1010" spans="1:6" ht="15.75" thickBot="1" x14ac:dyDescent="0.3">
      <c r="A1010" s="323"/>
      <c r="B1010" s="325"/>
      <c r="C1010" s="50" t="s">
        <v>55</v>
      </c>
      <c r="D1010" s="50" t="s">
        <v>56</v>
      </c>
      <c r="E1010" s="50" t="s">
        <v>57</v>
      </c>
      <c r="F1010" s="327"/>
    </row>
    <row r="1011" spans="1:6" x14ac:dyDescent="0.25">
      <c r="A1011" s="251" t="s">
        <v>280</v>
      </c>
      <c r="B1011" s="191" t="s">
        <v>37</v>
      </c>
      <c r="C1011" s="52">
        <v>0</v>
      </c>
      <c r="D1011" s="52">
        <v>0</v>
      </c>
      <c r="E1011" s="52">
        <v>0</v>
      </c>
      <c r="F1011" s="124">
        <f t="shared" ref="F1011:F1013" si="126">SUM(C1011:E1011)</f>
        <v>0</v>
      </c>
    </row>
    <row r="1012" spans="1:6" x14ac:dyDescent="0.25">
      <c r="A1012" s="251"/>
      <c r="B1012" s="176" t="s">
        <v>38</v>
      </c>
      <c r="C1012" s="52">
        <v>0</v>
      </c>
      <c r="D1012" s="52">
        <v>0</v>
      </c>
      <c r="E1012" s="52">
        <v>0</v>
      </c>
      <c r="F1012" s="124">
        <f t="shared" si="126"/>
        <v>0</v>
      </c>
    </row>
    <row r="1013" spans="1:6" x14ac:dyDescent="0.25">
      <c r="A1013" s="251"/>
      <c r="B1013" s="176" t="s">
        <v>39</v>
      </c>
      <c r="C1013" s="52">
        <v>0</v>
      </c>
      <c r="D1013" s="52">
        <v>0</v>
      </c>
      <c r="E1013" s="52">
        <v>0</v>
      </c>
      <c r="F1013" s="124">
        <f t="shared" si="126"/>
        <v>0</v>
      </c>
    </row>
    <row r="1014" spans="1:6" x14ac:dyDescent="0.25">
      <c r="A1014" s="251"/>
      <c r="B1014" s="176" t="s">
        <v>40</v>
      </c>
      <c r="C1014" s="52">
        <v>0</v>
      </c>
      <c r="D1014" s="52">
        <v>0</v>
      </c>
      <c r="E1014" s="52">
        <v>0</v>
      </c>
      <c r="F1014" s="124">
        <f>SUM(C1014:E1014)</f>
        <v>0</v>
      </c>
    </row>
    <row r="1015" spans="1:6" x14ac:dyDescent="0.25">
      <c r="A1015" s="251"/>
      <c r="B1015" s="176" t="s">
        <v>41</v>
      </c>
      <c r="C1015" s="52">
        <v>0</v>
      </c>
      <c r="D1015" s="52">
        <v>0</v>
      </c>
      <c r="E1015" s="52">
        <v>0</v>
      </c>
      <c r="F1015" s="124">
        <f t="shared" ref="F1015:F1018" si="127">SUM(C1015:E1015)</f>
        <v>0</v>
      </c>
    </row>
    <row r="1016" spans="1:6" x14ac:dyDescent="0.25">
      <c r="A1016" s="251"/>
      <c r="B1016" s="176" t="s">
        <v>42</v>
      </c>
      <c r="C1016" s="52">
        <v>0</v>
      </c>
      <c r="D1016" s="52">
        <v>0</v>
      </c>
      <c r="E1016" s="52">
        <v>0</v>
      </c>
      <c r="F1016" s="124">
        <f t="shared" si="127"/>
        <v>0</v>
      </c>
    </row>
    <row r="1017" spans="1:6" x14ac:dyDescent="0.25">
      <c r="A1017" s="251"/>
      <c r="B1017" s="176" t="s">
        <v>51</v>
      </c>
      <c r="C1017" s="52">
        <v>0</v>
      </c>
      <c r="D1017" s="52">
        <v>0</v>
      </c>
      <c r="E1017" s="52">
        <v>0</v>
      </c>
      <c r="F1017" s="124">
        <f t="shared" si="127"/>
        <v>0</v>
      </c>
    </row>
    <row r="1018" spans="1:6" x14ac:dyDescent="0.25">
      <c r="A1018" s="251"/>
      <c r="B1018" s="176" t="s">
        <v>43</v>
      </c>
      <c r="C1018" s="52">
        <v>0</v>
      </c>
      <c r="D1018" s="52">
        <v>0</v>
      </c>
      <c r="E1018" s="52">
        <v>0</v>
      </c>
      <c r="F1018" s="124">
        <f t="shared" si="127"/>
        <v>0</v>
      </c>
    </row>
    <row r="1019" spans="1:6" x14ac:dyDescent="0.25">
      <c r="A1019" s="251"/>
      <c r="B1019" s="176" t="s">
        <v>44</v>
      </c>
      <c r="C1019" s="52">
        <v>0</v>
      </c>
      <c r="D1019" s="52">
        <v>0</v>
      </c>
      <c r="E1019" s="52">
        <v>0</v>
      </c>
      <c r="F1019" s="124">
        <f>SUM(C1019:E1019)</f>
        <v>0</v>
      </c>
    </row>
    <row r="1020" spans="1:6" x14ac:dyDescent="0.25">
      <c r="A1020" s="251"/>
      <c r="B1020" s="176" t="s">
        <v>45</v>
      </c>
      <c r="C1020" s="52">
        <v>0</v>
      </c>
      <c r="D1020" s="52">
        <v>0</v>
      </c>
      <c r="E1020" s="52">
        <v>0</v>
      </c>
      <c r="F1020" s="124">
        <f t="shared" ref="F1020:F1028" si="128">SUM(C1020:E1020)</f>
        <v>0</v>
      </c>
    </row>
    <row r="1021" spans="1:6" x14ac:dyDescent="0.25">
      <c r="A1021" s="251"/>
      <c r="B1021" s="176" t="s">
        <v>52</v>
      </c>
      <c r="C1021" s="52">
        <v>0</v>
      </c>
      <c r="D1021" s="52">
        <v>0</v>
      </c>
      <c r="E1021" s="52">
        <v>0</v>
      </c>
      <c r="F1021" s="124">
        <f t="shared" si="128"/>
        <v>0</v>
      </c>
    </row>
    <row r="1022" spans="1:6" x14ac:dyDescent="0.25">
      <c r="A1022" s="251"/>
      <c r="B1022" s="176" t="s">
        <v>46</v>
      </c>
      <c r="C1022" s="52">
        <v>0</v>
      </c>
      <c r="D1022" s="52">
        <v>0</v>
      </c>
      <c r="E1022" s="52">
        <v>0</v>
      </c>
      <c r="F1022" s="124">
        <f t="shared" si="128"/>
        <v>0</v>
      </c>
    </row>
    <row r="1023" spans="1:6" ht="25.5" x14ac:dyDescent="0.25">
      <c r="A1023" s="251"/>
      <c r="B1023" s="176" t="s">
        <v>47</v>
      </c>
      <c r="C1023" s="52">
        <v>0</v>
      </c>
      <c r="D1023" s="52">
        <v>0</v>
      </c>
      <c r="E1023" s="52">
        <v>0</v>
      </c>
      <c r="F1023" s="124">
        <f t="shared" si="128"/>
        <v>0</v>
      </c>
    </row>
    <row r="1024" spans="1:6" x14ac:dyDescent="0.25">
      <c r="A1024" s="251"/>
      <c r="B1024" s="176" t="s">
        <v>48</v>
      </c>
      <c r="C1024" s="52">
        <v>0</v>
      </c>
      <c r="D1024" s="52">
        <v>0</v>
      </c>
      <c r="E1024" s="52">
        <v>0</v>
      </c>
      <c r="F1024" s="124">
        <f t="shared" si="128"/>
        <v>0</v>
      </c>
    </row>
    <row r="1025" spans="1:6" x14ac:dyDescent="0.25">
      <c r="A1025" s="251"/>
      <c r="B1025" s="176" t="s">
        <v>49</v>
      </c>
      <c r="C1025" s="52">
        <v>0</v>
      </c>
      <c r="D1025" s="52">
        <v>0</v>
      </c>
      <c r="E1025" s="52">
        <v>0</v>
      </c>
      <c r="F1025" s="124">
        <f t="shared" si="128"/>
        <v>0</v>
      </c>
    </row>
    <row r="1026" spans="1:6" x14ac:dyDescent="0.25">
      <c r="A1026" s="251"/>
      <c r="B1026" s="176" t="s">
        <v>53</v>
      </c>
      <c r="C1026" s="52">
        <v>0</v>
      </c>
      <c r="D1026" s="52">
        <v>0</v>
      </c>
      <c r="E1026" s="52">
        <v>0</v>
      </c>
      <c r="F1026" s="124">
        <f t="shared" si="128"/>
        <v>0</v>
      </c>
    </row>
    <row r="1027" spans="1:6" x14ac:dyDescent="0.25">
      <c r="A1027" s="251"/>
      <c r="B1027" s="187" t="s">
        <v>50</v>
      </c>
      <c r="C1027" s="52">
        <v>0</v>
      </c>
      <c r="D1027" s="52">
        <v>0</v>
      </c>
      <c r="E1027" s="52">
        <v>0</v>
      </c>
      <c r="F1027" s="124">
        <f t="shared" si="128"/>
        <v>0</v>
      </c>
    </row>
    <row r="1028" spans="1:6" ht="15.75" thickBot="1" x14ac:dyDescent="0.3">
      <c r="A1028" s="251"/>
      <c r="B1028" s="188" t="s">
        <v>20</v>
      </c>
      <c r="C1028" s="52">
        <v>0</v>
      </c>
      <c r="D1028" s="52">
        <v>0</v>
      </c>
      <c r="E1028" s="52">
        <v>0</v>
      </c>
      <c r="F1028" s="124">
        <f t="shared" si="128"/>
        <v>0</v>
      </c>
    </row>
    <row r="1029" spans="1:6" ht="15.75" thickBot="1" x14ac:dyDescent="0.3">
      <c r="A1029" s="262" t="s">
        <v>299</v>
      </c>
      <c r="B1029" s="263"/>
      <c r="C1029" s="103">
        <f>SUM(C1011:C1028)</f>
        <v>0</v>
      </c>
      <c r="D1029" s="103">
        <f>SUM(D1011:D1028)</f>
        <v>0</v>
      </c>
      <c r="E1029" s="103">
        <f>SUM(E1011:E1028)</f>
        <v>0</v>
      </c>
      <c r="F1029" s="131">
        <f>SUM(F1011:F1028)</f>
        <v>0</v>
      </c>
    </row>
    <row r="1030" spans="1:6" x14ac:dyDescent="0.25">
      <c r="A1030" s="322" t="s">
        <v>314</v>
      </c>
      <c r="B1030" s="324" t="s">
        <v>301</v>
      </c>
      <c r="C1030" s="324" t="s">
        <v>315</v>
      </c>
      <c r="D1030" s="324"/>
      <c r="E1030" s="324"/>
      <c r="F1030" s="326" t="s">
        <v>299</v>
      </c>
    </row>
    <row r="1031" spans="1:6" ht="15.75" thickBot="1" x14ac:dyDescent="0.3">
      <c r="A1031" s="323"/>
      <c r="B1031" s="325"/>
      <c r="C1031" s="50" t="s">
        <v>55</v>
      </c>
      <c r="D1031" s="50" t="s">
        <v>56</v>
      </c>
      <c r="E1031" s="50" t="s">
        <v>57</v>
      </c>
      <c r="F1031" s="327"/>
    </row>
    <row r="1032" spans="1:6" x14ac:dyDescent="0.25">
      <c r="A1032" s="251" t="s">
        <v>281</v>
      </c>
      <c r="B1032" s="191" t="s">
        <v>37</v>
      </c>
      <c r="C1032" s="52">
        <v>0</v>
      </c>
      <c r="D1032" s="52">
        <v>0</v>
      </c>
      <c r="E1032" s="52">
        <v>0</v>
      </c>
      <c r="F1032" s="124">
        <f t="shared" ref="F1032:F1034" si="129">SUM(C1032:E1032)</f>
        <v>0</v>
      </c>
    </row>
    <row r="1033" spans="1:6" x14ac:dyDescent="0.25">
      <c r="A1033" s="251"/>
      <c r="B1033" s="176" t="s">
        <v>38</v>
      </c>
      <c r="C1033" s="52">
        <v>1</v>
      </c>
      <c r="D1033" s="52">
        <v>0</v>
      </c>
      <c r="E1033" s="52">
        <v>0</v>
      </c>
      <c r="F1033" s="124">
        <f t="shared" si="129"/>
        <v>1</v>
      </c>
    </row>
    <row r="1034" spans="1:6" x14ac:dyDescent="0.25">
      <c r="A1034" s="251"/>
      <c r="B1034" s="176" t="s">
        <v>39</v>
      </c>
      <c r="C1034" s="52">
        <v>0</v>
      </c>
      <c r="D1034" s="52">
        <v>0</v>
      </c>
      <c r="E1034" s="52">
        <v>0</v>
      </c>
      <c r="F1034" s="124">
        <f t="shared" si="129"/>
        <v>0</v>
      </c>
    </row>
    <row r="1035" spans="1:6" x14ac:dyDescent="0.25">
      <c r="A1035" s="251"/>
      <c r="B1035" s="176" t="s">
        <v>40</v>
      </c>
      <c r="C1035" s="52">
        <v>0</v>
      </c>
      <c r="D1035" s="52">
        <v>0</v>
      </c>
      <c r="E1035" s="52">
        <v>0</v>
      </c>
      <c r="F1035" s="124">
        <f>SUM(C1035:E1035)</f>
        <v>0</v>
      </c>
    </row>
    <row r="1036" spans="1:6" x14ac:dyDescent="0.25">
      <c r="A1036" s="251"/>
      <c r="B1036" s="176" t="s">
        <v>41</v>
      </c>
      <c r="C1036" s="52">
        <v>0</v>
      </c>
      <c r="D1036" s="52">
        <v>0</v>
      </c>
      <c r="E1036" s="52">
        <v>0</v>
      </c>
      <c r="F1036" s="124">
        <f t="shared" ref="F1036:F1039" si="130">SUM(C1036:E1036)</f>
        <v>0</v>
      </c>
    </row>
    <row r="1037" spans="1:6" x14ac:dyDescent="0.25">
      <c r="A1037" s="251"/>
      <c r="B1037" s="176" t="s">
        <v>42</v>
      </c>
      <c r="C1037" s="52">
        <v>0</v>
      </c>
      <c r="D1037" s="52">
        <v>0</v>
      </c>
      <c r="E1037" s="52">
        <v>0</v>
      </c>
      <c r="F1037" s="124">
        <f t="shared" si="130"/>
        <v>0</v>
      </c>
    </row>
    <row r="1038" spans="1:6" x14ac:dyDescent="0.25">
      <c r="A1038" s="251"/>
      <c r="B1038" s="176" t="s">
        <v>51</v>
      </c>
      <c r="C1038" s="52">
        <v>0</v>
      </c>
      <c r="D1038" s="52">
        <v>0</v>
      </c>
      <c r="E1038" s="52">
        <v>0</v>
      </c>
      <c r="F1038" s="124">
        <f t="shared" si="130"/>
        <v>0</v>
      </c>
    </row>
    <row r="1039" spans="1:6" x14ac:dyDescent="0.25">
      <c r="A1039" s="251"/>
      <c r="B1039" s="176" t="s">
        <v>43</v>
      </c>
      <c r="C1039" s="52">
        <v>0</v>
      </c>
      <c r="D1039" s="52">
        <v>0</v>
      </c>
      <c r="E1039" s="52">
        <v>0</v>
      </c>
      <c r="F1039" s="124">
        <f t="shared" si="130"/>
        <v>0</v>
      </c>
    </row>
    <row r="1040" spans="1:6" x14ac:dyDescent="0.25">
      <c r="A1040" s="251"/>
      <c r="B1040" s="176" t="s">
        <v>44</v>
      </c>
      <c r="C1040" s="52">
        <v>0</v>
      </c>
      <c r="D1040" s="52">
        <v>0</v>
      </c>
      <c r="E1040" s="52">
        <v>0</v>
      </c>
      <c r="F1040" s="124">
        <f>SUM(C1040:E1040)</f>
        <v>0</v>
      </c>
    </row>
    <row r="1041" spans="1:6" x14ac:dyDescent="0.25">
      <c r="A1041" s="251"/>
      <c r="B1041" s="176" t="s">
        <v>45</v>
      </c>
      <c r="C1041" s="52">
        <v>0</v>
      </c>
      <c r="D1041" s="52">
        <v>0</v>
      </c>
      <c r="E1041" s="52">
        <v>0</v>
      </c>
      <c r="F1041" s="124">
        <f t="shared" ref="F1041:F1049" si="131">SUM(C1041:E1041)</f>
        <v>0</v>
      </c>
    </row>
    <row r="1042" spans="1:6" x14ac:dyDescent="0.25">
      <c r="A1042" s="251"/>
      <c r="B1042" s="176" t="s">
        <v>52</v>
      </c>
      <c r="C1042" s="52">
        <v>0</v>
      </c>
      <c r="D1042" s="52">
        <v>0</v>
      </c>
      <c r="E1042" s="52">
        <v>0</v>
      </c>
      <c r="F1042" s="124">
        <f t="shared" si="131"/>
        <v>0</v>
      </c>
    </row>
    <row r="1043" spans="1:6" x14ac:dyDescent="0.25">
      <c r="A1043" s="251"/>
      <c r="B1043" s="176" t="s">
        <v>46</v>
      </c>
      <c r="C1043" s="52">
        <v>0</v>
      </c>
      <c r="D1043" s="52">
        <v>14</v>
      </c>
      <c r="E1043" s="52">
        <v>0</v>
      </c>
      <c r="F1043" s="124">
        <f t="shared" si="131"/>
        <v>14</v>
      </c>
    </row>
    <row r="1044" spans="1:6" ht="25.5" x14ac:dyDescent="0.25">
      <c r="A1044" s="251"/>
      <c r="B1044" s="176" t="s">
        <v>47</v>
      </c>
      <c r="C1044" s="52">
        <v>0</v>
      </c>
      <c r="D1044" s="52">
        <v>0</v>
      </c>
      <c r="E1044" s="52">
        <v>0</v>
      </c>
      <c r="F1044" s="124">
        <f t="shared" si="131"/>
        <v>0</v>
      </c>
    </row>
    <row r="1045" spans="1:6" x14ac:dyDescent="0.25">
      <c r="A1045" s="251"/>
      <c r="B1045" s="176" t="s">
        <v>48</v>
      </c>
      <c r="C1045" s="52">
        <v>0</v>
      </c>
      <c r="D1045" s="52">
        <v>0</v>
      </c>
      <c r="E1045" s="52">
        <v>0</v>
      </c>
      <c r="F1045" s="124">
        <f t="shared" si="131"/>
        <v>0</v>
      </c>
    </row>
    <row r="1046" spans="1:6" x14ac:dyDescent="0.25">
      <c r="A1046" s="251"/>
      <c r="B1046" s="176" t="s">
        <v>49</v>
      </c>
      <c r="C1046" s="52">
        <v>0</v>
      </c>
      <c r="D1046" s="52">
        <v>0</v>
      </c>
      <c r="E1046" s="52">
        <v>0</v>
      </c>
      <c r="F1046" s="124">
        <f t="shared" si="131"/>
        <v>0</v>
      </c>
    </row>
    <row r="1047" spans="1:6" x14ac:dyDescent="0.25">
      <c r="A1047" s="251"/>
      <c r="B1047" s="176" t="s">
        <v>53</v>
      </c>
      <c r="C1047" s="52">
        <v>0</v>
      </c>
      <c r="D1047" s="52">
        <v>0</v>
      </c>
      <c r="E1047" s="52">
        <v>0</v>
      </c>
      <c r="F1047" s="124">
        <f t="shared" si="131"/>
        <v>0</v>
      </c>
    </row>
    <row r="1048" spans="1:6" x14ac:dyDescent="0.25">
      <c r="A1048" s="251"/>
      <c r="B1048" s="187" t="s">
        <v>50</v>
      </c>
      <c r="C1048" s="52">
        <v>1</v>
      </c>
      <c r="D1048" s="52">
        <v>0</v>
      </c>
      <c r="E1048" s="52">
        <v>0</v>
      </c>
      <c r="F1048" s="124">
        <f t="shared" si="131"/>
        <v>1</v>
      </c>
    </row>
    <row r="1049" spans="1:6" ht="15.75" thickBot="1" x14ac:dyDescent="0.3">
      <c r="A1049" s="251"/>
      <c r="B1049" s="188" t="s">
        <v>20</v>
      </c>
      <c r="C1049" s="52">
        <v>0</v>
      </c>
      <c r="D1049" s="52">
        <v>0</v>
      </c>
      <c r="E1049" s="52">
        <v>0</v>
      </c>
      <c r="F1049" s="124">
        <f t="shared" si="131"/>
        <v>0</v>
      </c>
    </row>
    <row r="1050" spans="1:6" ht="15.75" thickBot="1" x14ac:dyDescent="0.3">
      <c r="A1050" s="262" t="s">
        <v>299</v>
      </c>
      <c r="B1050" s="263"/>
      <c r="C1050" s="103">
        <f>SUM(C1032:C1049)</f>
        <v>2</v>
      </c>
      <c r="D1050" s="103">
        <f>SUM(D1032:D1049)</f>
        <v>14</v>
      </c>
      <c r="E1050" s="103">
        <f>SUM(E1032:E1049)</f>
        <v>0</v>
      </c>
      <c r="F1050" s="131">
        <f>SUM(F1032:F1049)</f>
        <v>16</v>
      </c>
    </row>
    <row r="1051" spans="1:6" x14ac:dyDescent="0.25">
      <c r="A1051" s="322" t="s">
        <v>314</v>
      </c>
      <c r="B1051" s="324" t="s">
        <v>301</v>
      </c>
      <c r="C1051" s="324" t="s">
        <v>315</v>
      </c>
      <c r="D1051" s="324"/>
      <c r="E1051" s="324"/>
      <c r="F1051" s="326" t="s">
        <v>299</v>
      </c>
    </row>
    <row r="1052" spans="1:6" ht="15.75" thickBot="1" x14ac:dyDescent="0.3">
      <c r="A1052" s="323"/>
      <c r="B1052" s="325"/>
      <c r="C1052" s="50" t="s">
        <v>55</v>
      </c>
      <c r="D1052" s="50" t="s">
        <v>56</v>
      </c>
      <c r="E1052" s="50" t="s">
        <v>57</v>
      </c>
      <c r="F1052" s="327"/>
    </row>
    <row r="1053" spans="1:6" x14ac:dyDescent="0.25">
      <c r="A1053" s="251" t="s">
        <v>282</v>
      </c>
      <c r="B1053" s="191" t="s">
        <v>37</v>
      </c>
      <c r="C1053" s="52">
        <v>0</v>
      </c>
      <c r="D1053" s="52">
        <v>0</v>
      </c>
      <c r="E1053" s="52">
        <v>0</v>
      </c>
      <c r="F1053" s="124">
        <f t="shared" ref="F1053:F1055" si="132">SUM(C1053:E1053)</f>
        <v>0</v>
      </c>
    </row>
    <row r="1054" spans="1:6" x14ac:dyDescent="0.25">
      <c r="A1054" s="251"/>
      <c r="B1054" s="176" t="s">
        <v>38</v>
      </c>
      <c r="C1054" s="52">
        <v>0</v>
      </c>
      <c r="D1054" s="52">
        <v>0</v>
      </c>
      <c r="E1054" s="52">
        <v>0</v>
      </c>
      <c r="F1054" s="124">
        <f t="shared" si="132"/>
        <v>0</v>
      </c>
    </row>
    <row r="1055" spans="1:6" x14ac:dyDescent="0.25">
      <c r="A1055" s="251"/>
      <c r="B1055" s="176" t="s">
        <v>39</v>
      </c>
      <c r="C1055" s="52">
        <v>0</v>
      </c>
      <c r="D1055" s="52">
        <v>0</v>
      </c>
      <c r="E1055" s="52">
        <v>0</v>
      </c>
      <c r="F1055" s="124">
        <f t="shared" si="132"/>
        <v>0</v>
      </c>
    </row>
    <row r="1056" spans="1:6" x14ac:dyDescent="0.25">
      <c r="A1056" s="251"/>
      <c r="B1056" s="176" t="s">
        <v>40</v>
      </c>
      <c r="C1056" s="52">
        <v>0</v>
      </c>
      <c r="D1056" s="52">
        <v>0</v>
      </c>
      <c r="E1056" s="52">
        <v>0</v>
      </c>
      <c r="F1056" s="124">
        <f>SUM(C1056:E1056)</f>
        <v>0</v>
      </c>
    </row>
    <row r="1057" spans="1:6" x14ac:dyDescent="0.25">
      <c r="A1057" s="251"/>
      <c r="B1057" s="176" t="s">
        <v>41</v>
      </c>
      <c r="C1057" s="52">
        <v>0</v>
      </c>
      <c r="D1057" s="52">
        <v>0</v>
      </c>
      <c r="E1057" s="52">
        <v>0</v>
      </c>
      <c r="F1057" s="124">
        <f t="shared" ref="F1057:F1060" si="133">SUM(C1057:E1057)</f>
        <v>0</v>
      </c>
    </row>
    <row r="1058" spans="1:6" x14ac:dyDescent="0.25">
      <c r="A1058" s="251"/>
      <c r="B1058" s="176" t="s">
        <v>42</v>
      </c>
      <c r="C1058" s="52">
        <v>0</v>
      </c>
      <c r="D1058" s="52">
        <v>0</v>
      </c>
      <c r="E1058" s="52">
        <v>0</v>
      </c>
      <c r="F1058" s="124">
        <f t="shared" si="133"/>
        <v>0</v>
      </c>
    </row>
    <row r="1059" spans="1:6" x14ac:dyDescent="0.25">
      <c r="A1059" s="251"/>
      <c r="B1059" s="176" t="s">
        <v>51</v>
      </c>
      <c r="C1059" s="52">
        <v>0</v>
      </c>
      <c r="D1059" s="52">
        <v>0</v>
      </c>
      <c r="E1059" s="52">
        <v>0</v>
      </c>
      <c r="F1059" s="124">
        <f t="shared" si="133"/>
        <v>0</v>
      </c>
    </row>
    <row r="1060" spans="1:6" x14ac:dyDescent="0.25">
      <c r="A1060" s="251"/>
      <c r="B1060" s="176" t="s">
        <v>43</v>
      </c>
      <c r="C1060" s="52">
        <v>0</v>
      </c>
      <c r="D1060" s="52">
        <v>0</v>
      </c>
      <c r="E1060" s="52">
        <v>0</v>
      </c>
      <c r="F1060" s="124">
        <f t="shared" si="133"/>
        <v>0</v>
      </c>
    </row>
    <row r="1061" spans="1:6" x14ac:dyDescent="0.25">
      <c r="A1061" s="251"/>
      <c r="B1061" s="176" t="s">
        <v>44</v>
      </c>
      <c r="C1061" s="52">
        <v>0</v>
      </c>
      <c r="D1061" s="52">
        <v>0</v>
      </c>
      <c r="E1061" s="52">
        <v>0</v>
      </c>
      <c r="F1061" s="124">
        <f>SUM(C1061:E1061)</f>
        <v>0</v>
      </c>
    </row>
    <row r="1062" spans="1:6" x14ac:dyDescent="0.25">
      <c r="A1062" s="251"/>
      <c r="B1062" s="176" t="s">
        <v>45</v>
      </c>
      <c r="C1062" s="52">
        <v>0</v>
      </c>
      <c r="D1062" s="52">
        <v>0</v>
      </c>
      <c r="E1062" s="52">
        <v>0</v>
      </c>
      <c r="F1062" s="124">
        <f t="shared" ref="F1062:F1070" si="134">SUM(C1062:E1062)</f>
        <v>0</v>
      </c>
    </row>
    <row r="1063" spans="1:6" x14ac:dyDescent="0.25">
      <c r="A1063" s="251"/>
      <c r="B1063" s="176" t="s">
        <v>52</v>
      </c>
      <c r="C1063" s="52">
        <v>0</v>
      </c>
      <c r="D1063" s="52">
        <v>0</v>
      </c>
      <c r="E1063" s="52">
        <v>0</v>
      </c>
      <c r="F1063" s="124">
        <f t="shared" si="134"/>
        <v>0</v>
      </c>
    </row>
    <row r="1064" spans="1:6" x14ac:dyDescent="0.25">
      <c r="A1064" s="251"/>
      <c r="B1064" s="176" t="s">
        <v>46</v>
      </c>
      <c r="C1064" s="52">
        <v>0</v>
      </c>
      <c r="D1064" s="52">
        <v>0</v>
      </c>
      <c r="E1064" s="52">
        <v>0</v>
      </c>
      <c r="F1064" s="124">
        <f t="shared" si="134"/>
        <v>0</v>
      </c>
    </row>
    <row r="1065" spans="1:6" ht="25.5" x14ac:dyDescent="0.25">
      <c r="A1065" s="251"/>
      <c r="B1065" s="176" t="s">
        <v>47</v>
      </c>
      <c r="C1065" s="52">
        <v>0</v>
      </c>
      <c r="D1065" s="52">
        <v>0</v>
      </c>
      <c r="E1065" s="52">
        <v>0</v>
      </c>
      <c r="F1065" s="124">
        <f t="shared" si="134"/>
        <v>0</v>
      </c>
    </row>
    <row r="1066" spans="1:6" x14ac:dyDescent="0.25">
      <c r="A1066" s="251"/>
      <c r="B1066" s="176" t="s">
        <v>48</v>
      </c>
      <c r="C1066" s="52">
        <v>0</v>
      </c>
      <c r="D1066" s="52">
        <v>0</v>
      </c>
      <c r="E1066" s="52">
        <v>0</v>
      </c>
      <c r="F1066" s="124">
        <f t="shared" si="134"/>
        <v>0</v>
      </c>
    </row>
    <row r="1067" spans="1:6" x14ac:dyDescent="0.25">
      <c r="A1067" s="251"/>
      <c r="B1067" s="176" t="s">
        <v>49</v>
      </c>
      <c r="C1067" s="52">
        <v>0</v>
      </c>
      <c r="D1067" s="52">
        <v>0</v>
      </c>
      <c r="E1067" s="52">
        <v>0</v>
      </c>
      <c r="F1067" s="124">
        <f t="shared" si="134"/>
        <v>0</v>
      </c>
    </row>
    <row r="1068" spans="1:6" x14ac:dyDescent="0.25">
      <c r="A1068" s="251"/>
      <c r="B1068" s="176" t="s">
        <v>53</v>
      </c>
      <c r="C1068" s="52">
        <v>0</v>
      </c>
      <c r="D1068" s="52">
        <v>0</v>
      </c>
      <c r="E1068" s="52">
        <v>0</v>
      </c>
      <c r="F1068" s="124">
        <f t="shared" si="134"/>
        <v>0</v>
      </c>
    </row>
    <row r="1069" spans="1:6" x14ac:dyDescent="0.25">
      <c r="A1069" s="251"/>
      <c r="B1069" s="187" t="s">
        <v>50</v>
      </c>
      <c r="C1069" s="52">
        <v>0</v>
      </c>
      <c r="D1069" s="52">
        <v>0</v>
      </c>
      <c r="E1069" s="52">
        <v>0</v>
      </c>
      <c r="F1069" s="124">
        <f t="shared" si="134"/>
        <v>0</v>
      </c>
    </row>
    <row r="1070" spans="1:6" ht="15.75" thickBot="1" x14ac:dyDescent="0.3">
      <c r="A1070" s="251"/>
      <c r="B1070" s="188" t="s">
        <v>20</v>
      </c>
      <c r="C1070" s="52">
        <v>0</v>
      </c>
      <c r="D1070" s="52">
        <v>0</v>
      </c>
      <c r="E1070" s="52">
        <v>0</v>
      </c>
      <c r="F1070" s="124">
        <f t="shared" si="134"/>
        <v>0</v>
      </c>
    </row>
    <row r="1071" spans="1:6" ht="15.75" thickBot="1" x14ac:dyDescent="0.3">
      <c r="A1071" s="262" t="s">
        <v>299</v>
      </c>
      <c r="B1071" s="263"/>
      <c r="C1071" s="103">
        <f>SUM(C1053:C1070)</f>
        <v>0</v>
      </c>
      <c r="D1071" s="103">
        <f>SUM(D1053:D1070)</f>
        <v>0</v>
      </c>
      <c r="E1071" s="103">
        <f>SUM(E1053:E1070)</f>
        <v>0</v>
      </c>
      <c r="F1071" s="131">
        <f>SUM(F1053:F1070)</f>
        <v>0</v>
      </c>
    </row>
    <row r="1072" spans="1:6" x14ac:dyDescent="0.25">
      <c r="A1072" s="322" t="s">
        <v>314</v>
      </c>
      <c r="B1072" s="324" t="s">
        <v>301</v>
      </c>
      <c r="C1072" s="324" t="s">
        <v>315</v>
      </c>
      <c r="D1072" s="324"/>
      <c r="E1072" s="324"/>
      <c r="F1072" s="326" t="s">
        <v>299</v>
      </c>
    </row>
    <row r="1073" spans="1:6" ht="15.75" thickBot="1" x14ac:dyDescent="0.3">
      <c r="A1073" s="323"/>
      <c r="B1073" s="325"/>
      <c r="C1073" s="50" t="s">
        <v>55</v>
      </c>
      <c r="D1073" s="50" t="s">
        <v>56</v>
      </c>
      <c r="E1073" s="50" t="s">
        <v>57</v>
      </c>
      <c r="F1073" s="327"/>
    </row>
    <row r="1074" spans="1:6" x14ac:dyDescent="0.25">
      <c r="A1074" s="251" t="s">
        <v>283</v>
      </c>
      <c r="B1074" s="191" t="s">
        <v>37</v>
      </c>
      <c r="C1074" s="52">
        <v>0</v>
      </c>
      <c r="D1074" s="52">
        <v>0</v>
      </c>
      <c r="E1074" s="52">
        <v>0</v>
      </c>
      <c r="F1074" s="124">
        <f t="shared" ref="F1074:F1076" si="135">SUM(C1074:E1074)</f>
        <v>0</v>
      </c>
    </row>
    <row r="1075" spans="1:6" x14ac:dyDescent="0.25">
      <c r="A1075" s="251"/>
      <c r="B1075" s="176" t="s">
        <v>38</v>
      </c>
      <c r="C1075" s="52">
        <v>0</v>
      </c>
      <c r="D1075" s="52">
        <v>0</v>
      </c>
      <c r="E1075" s="52">
        <v>0</v>
      </c>
      <c r="F1075" s="124">
        <f t="shared" si="135"/>
        <v>0</v>
      </c>
    </row>
    <row r="1076" spans="1:6" x14ac:dyDescent="0.25">
      <c r="A1076" s="251"/>
      <c r="B1076" s="176" t="s">
        <v>39</v>
      </c>
      <c r="C1076" s="52">
        <v>0</v>
      </c>
      <c r="D1076" s="52">
        <v>0</v>
      </c>
      <c r="E1076" s="52">
        <v>0</v>
      </c>
      <c r="F1076" s="124">
        <f t="shared" si="135"/>
        <v>0</v>
      </c>
    </row>
    <row r="1077" spans="1:6" x14ac:dyDescent="0.25">
      <c r="A1077" s="251"/>
      <c r="B1077" s="176" t="s">
        <v>40</v>
      </c>
      <c r="C1077" s="52">
        <v>0</v>
      </c>
      <c r="D1077" s="52">
        <v>0</v>
      </c>
      <c r="E1077" s="52">
        <v>0</v>
      </c>
      <c r="F1077" s="124">
        <f>SUM(C1077:E1077)</f>
        <v>0</v>
      </c>
    </row>
    <row r="1078" spans="1:6" x14ac:dyDescent="0.25">
      <c r="A1078" s="251"/>
      <c r="B1078" s="176" t="s">
        <v>41</v>
      </c>
      <c r="C1078" s="52">
        <v>0</v>
      </c>
      <c r="D1078" s="52">
        <v>0</v>
      </c>
      <c r="E1078" s="52">
        <v>0</v>
      </c>
      <c r="F1078" s="124">
        <f t="shared" ref="F1078:F1081" si="136">SUM(C1078:E1078)</f>
        <v>0</v>
      </c>
    </row>
    <row r="1079" spans="1:6" x14ac:dyDescent="0.25">
      <c r="A1079" s="251"/>
      <c r="B1079" s="176" t="s">
        <v>42</v>
      </c>
      <c r="C1079" s="52">
        <v>0</v>
      </c>
      <c r="D1079" s="52">
        <v>0</v>
      </c>
      <c r="E1079" s="52">
        <v>0</v>
      </c>
      <c r="F1079" s="124">
        <f t="shared" si="136"/>
        <v>0</v>
      </c>
    </row>
    <row r="1080" spans="1:6" x14ac:dyDescent="0.25">
      <c r="A1080" s="251"/>
      <c r="B1080" s="176" t="s">
        <v>51</v>
      </c>
      <c r="C1080" s="52">
        <v>0</v>
      </c>
      <c r="D1080" s="52">
        <v>0</v>
      </c>
      <c r="E1080" s="52">
        <v>0</v>
      </c>
      <c r="F1080" s="124">
        <f t="shared" si="136"/>
        <v>0</v>
      </c>
    </row>
    <row r="1081" spans="1:6" x14ac:dyDescent="0.25">
      <c r="A1081" s="251"/>
      <c r="B1081" s="176" t="s">
        <v>43</v>
      </c>
      <c r="C1081" s="52">
        <v>0</v>
      </c>
      <c r="D1081" s="52">
        <v>0</v>
      </c>
      <c r="E1081" s="52">
        <v>0</v>
      </c>
      <c r="F1081" s="124">
        <f t="shared" si="136"/>
        <v>0</v>
      </c>
    </row>
    <row r="1082" spans="1:6" x14ac:dyDescent="0.25">
      <c r="A1082" s="251"/>
      <c r="B1082" s="176" t="s">
        <v>44</v>
      </c>
      <c r="C1082" s="52">
        <v>0</v>
      </c>
      <c r="D1082" s="52">
        <v>0</v>
      </c>
      <c r="E1082" s="52">
        <v>0</v>
      </c>
      <c r="F1082" s="124">
        <f>SUM(C1082:E1082)</f>
        <v>0</v>
      </c>
    </row>
    <row r="1083" spans="1:6" x14ac:dyDescent="0.25">
      <c r="A1083" s="251"/>
      <c r="B1083" s="176" t="s">
        <v>45</v>
      </c>
      <c r="C1083" s="52">
        <v>0</v>
      </c>
      <c r="D1083" s="52">
        <v>0</v>
      </c>
      <c r="E1083" s="52">
        <v>0</v>
      </c>
      <c r="F1083" s="124">
        <f t="shared" ref="F1083:F1091" si="137">SUM(C1083:E1083)</f>
        <v>0</v>
      </c>
    </row>
    <row r="1084" spans="1:6" x14ac:dyDescent="0.25">
      <c r="A1084" s="251"/>
      <c r="B1084" s="176" t="s">
        <v>52</v>
      </c>
      <c r="C1084" s="52">
        <v>0</v>
      </c>
      <c r="D1084" s="52">
        <v>0</v>
      </c>
      <c r="E1084" s="52">
        <v>0</v>
      </c>
      <c r="F1084" s="124">
        <f t="shared" si="137"/>
        <v>0</v>
      </c>
    </row>
    <row r="1085" spans="1:6" x14ac:dyDescent="0.25">
      <c r="A1085" s="251"/>
      <c r="B1085" s="176" t="s">
        <v>46</v>
      </c>
      <c r="C1085" s="52">
        <v>0</v>
      </c>
      <c r="D1085" s="52">
        <v>0</v>
      </c>
      <c r="E1085" s="52">
        <v>0</v>
      </c>
      <c r="F1085" s="124">
        <f t="shared" si="137"/>
        <v>0</v>
      </c>
    </row>
    <row r="1086" spans="1:6" ht="25.5" x14ac:dyDescent="0.25">
      <c r="A1086" s="251"/>
      <c r="B1086" s="176" t="s">
        <v>47</v>
      </c>
      <c r="C1086" s="52">
        <v>0</v>
      </c>
      <c r="D1086" s="52">
        <v>0</v>
      </c>
      <c r="E1086" s="52">
        <v>0</v>
      </c>
      <c r="F1086" s="124">
        <f t="shared" si="137"/>
        <v>0</v>
      </c>
    </row>
    <row r="1087" spans="1:6" x14ac:dyDescent="0.25">
      <c r="A1087" s="251"/>
      <c r="B1087" s="176" t="s">
        <v>48</v>
      </c>
      <c r="C1087" s="52">
        <v>0</v>
      </c>
      <c r="D1087" s="52">
        <v>0</v>
      </c>
      <c r="E1087" s="52">
        <v>0</v>
      </c>
      <c r="F1087" s="124">
        <f t="shared" si="137"/>
        <v>0</v>
      </c>
    </row>
    <row r="1088" spans="1:6" x14ac:dyDescent="0.25">
      <c r="A1088" s="251"/>
      <c r="B1088" s="176" t="s">
        <v>49</v>
      </c>
      <c r="C1088" s="52">
        <v>0</v>
      </c>
      <c r="D1088" s="52">
        <v>0</v>
      </c>
      <c r="E1088" s="52">
        <v>0</v>
      </c>
      <c r="F1088" s="124">
        <f t="shared" si="137"/>
        <v>0</v>
      </c>
    </row>
    <row r="1089" spans="1:6" x14ac:dyDescent="0.25">
      <c r="A1089" s="251"/>
      <c r="B1089" s="176" t="s">
        <v>53</v>
      </c>
      <c r="C1089" s="52">
        <v>0</v>
      </c>
      <c r="D1089" s="52">
        <v>0</v>
      </c>
      <c r="E1089" s="52">
        <v>0</v>
      </c>
      <c r="F1089" s="124">
        <f t="shared" si="137"/>
        <v>0</v>
      </c>
    </row>
    <row r="1090" spans="1:6" x14ac:dyDescent="0.25">
      <c r="A1090" s="251"/>
      <c r="B1090" s="187" t="s">
        <v>50</v>
      </c>
      <c r="C1090" s="52">
        <v>0</v>
      </c>
      <c r="D1090" s="52">
        <v>0</v>
      </c>
      <c r="E1090" s="52">
        <v>0</v>
      </c>
      <c r="F1090" s="124">
        <f t="shared" si="137"/>
        <v>0</v>
      </c>
    </row>
    <row r="1091" spans="1:6" ht="15.75" thickBot="1" x14ac:dyDescent="0.3">
      <c r="A1091" s="251"/>
      <c r="B1091" s="188" t="s">
        <v>20</v>
      </c>
      <c r="C1091" s="52">
        <v>0</v>
      </c>
      <c r="D1091" s="52">
        <v>0</v>
      </c>
      <c r="E1091" s="52">
        <v>0</v>
      </c>
      <c r="F1091" s="124">
        <f t="shared" si="137"/>
        <v>0</v>
      </c>
    </row>
    <row r="1092" spans="1:6" ht="15.75" thickBot="1" x14ac:dyDescent="0.3">
      <c r="A1092" s="262" t="s">
        <v>299</v>
      </c>
      <c r="B1092" s="263"/>
      <c r="C1092" s="103">
        <f>SUM(C1074:C1091)</f>
        <v>0</v>
      </c>
      <c r="D1092" s="103">
        <f>SUM(D1074:D1091)</f>
        <v>0</v>
      </c>
      <c r="E1092" s="103">
        <f>SUM(E1074:E1091)</f>
        <v>0</v>
      </c>
      <c r="F1092" s="131">
        <f>SUM(F1074:F1091)</f>
        <v>0</v>
      </c>
    </row>
    <row r="1093" spans="1:6" x14ac:dyDescent="0.25">
      <c r="A1093" s="322" t="s">
        <v>314</v>
      </c>
      <c r="B1093" s="324" t="s">
        <v>301</v>
      </c>
      <c r="C1093" s="324" t="s">
        <v>315</v>
      </c>
      <c r="D1093" s="324"/>
      <c r="E1093" s="324"/>
      <c r="F1093" s="326" t="s">
        <v>299</v>
      </c>
    </row>
    <row r="1094" spans="1:6" ht="15.75" thickBot="1" x14ac:dyDescent="0.3">
      <c r="A1094" s="323"/>
      <c r="B1094" s="325"/>
      <c r="C1094" s="50" t="s">
        <v>55</v>
      </c>
      <c r="D1094" s="50" t="s">
        <v>56</v>
      </c>
      <c r="E1094" s="50" t="s">
        <v>57</v>
      </c>
      <c r="F1094" s="327"/>
    </row>
    <row r="1095" spans="1:6" x14ac:dyDescent="0.25">
      <c r="A1095" s="251" t="s">
        <v>284</v>
      </c>
      <c r="B1095" s="191" t="s">
        <v>37</v>
      </c>
      <c r="C1095" s="52">
        <v>0</v>
      </c>
      <c r="D1095" s="52">
        <v>0</v>
      </c>
      <c r="E1095" s="52">
        <v>0</v>
      </c>
      <c r="F1095" s="124">
        <f t="shared" ref="F1095:F1097" si="138">SUM(C1095:E1095)</f>
        <v>0</v>
      </c>
    </row>
    <row r="1096" spans="1:6" x14ac:dyDescent="0.25">
      <c r="A1096" s="251"/>
      <c r="B1096" s="176" t="s">
        <v>38</v>
      </c>
      <c r="C1096" s="52">
        <v>0</v>
      </c>
      <c r="D1096" s="52">
        <v>0</v>
      </c>
      <c r="E1096" s="52">
        <v>0</v>
      </c>
      <c r="F1096" s="124">
        <f t="shared" si="138"/>
        <v>0</v>
      </c>
    </row>
    <row r="1097" spans="1:6" x14ac:dyDescent="0.25">
      <c r="A1097" s="251"/>
      <c r="B1097" s="176" t="s">
        <v>39</v>
      </c>
      <c r="C1097" s="52">
        <v>0</v>
      </c>
      <c r="D1097" s="52">
        <v>0</v>
      </c>
      <c r="E1097" s="52">
        <v>0</v>
      </c>
      <c r="F1097" s="124">
        <f t="shared" si="138"/>
        <v>0</v>
      </c>
    </row>
    <row r="1098" spans="1:6" x14ac:dyDescent="0.25">
      <c r="A1098" s="251"/>
      <c r="B1098" s="176" t="s">
        <v>40</v>
      </c>
      <c r="C1098" s="52">
        <v>0</v>
      </c>
      <c r="D1098" s="52">
        <v>0</v>
      </c>
      <c r="E1098" s="52">
        <v>1</v>
      </c>
      <c r="F1098" s="124">
        <f>SUM(C1098:E1098)</f>
        <v>1</v>
      </c>
    </row>
    <row r="1099" spans="1:6" x14ac:dyDescent="0.25">
      <c r="A1099" s="251"/>
      <c r="B1099" s="176" t="s">
        <v>41</v>
      </c>
      <c r="C1099" s="52">
        <v>22</v>
      </c>
      <c r="D1099" s="52">
        <v>0</v>
      </c>
      <c r="E1099" s="52">
        <v>0</v>
      </c>
      <c r="F1099" s="124">
        <f t="shared" ref="F1099:F1102" si="139">SUM(C1099:E1099)</f>
        <v>22</v>
      </c>
    </row>
    <row r="1100" spans="1:6" x14ac:dyDescent="0.25">
      <c r="A1100" s="251"/>
      <c r="B1100" s="176" t="s">
        <v>42</v>
      </c>
      <c r="C1100" s="52">
        <v>0</v>
      </c>
      <c r="D1100" s="52">
        <v>0</v>
      </c>
      <c r="E1100" s="52">
        <v>0</v>
      </c>
      <c r="F1100" s="124">
        <f t="shared" si="139"/>
        <v>0</v>
      </c>
    </row>
    <row r="1101" spans="1:6" x14ac:dyDescent="0.25">
      <c r="A1101" s="251"/>
      <c r="B1101" s="176" t="s">
        <v>51</v>
      </c>
      <c r="C1101" s="52">
        <v>0</v>
      </c>
      <c r="D1101" s="52">
        <v>0</v>
      </c>
      <c r="E1101" s="52">
        <v>0</v>
      </c>
      <c r="F1101" s="124">
        <f t="shared" si="139"/>
        <v>0</v>
      </c>
    </row>
    <row r="1102" spans="1:6" x14ac:dyDescent="0.25">
      <c r="A1102" s="251"/>
      <c r="B1102" s="176" t="s">
        <v>43</v>
      </c>
      <c r="C1102" s="52">
        <v>0</v>
      </c>
      <c r="D1102" s="52">
        <v>0</v>
      </c>
      <c r="E1102" s="52">
        <v>0</v>
      </c>
      <c r="F1102" s="124">
        <f t="shared" si="139"/>
        <v>0</v>
      </c>
    </row>
    <row r="1103" spans="1:6" x14ac:dyDescent="0.25">
      <c r="A1103" s="251"/>
      <c r="B1103" s="176" t="s">
        <v>44</v>
      </c>
      <c r="C1103" s="52">
        <v>0</v>
      </c>
      <c r="D1103" s="52">
        <v>0</v>
      </c>
      <c r="E1103" s="52">
        <v>0</v>
      </c>
      <c r="F1103" s="124">
        <f>SUM(C1103:E1103)</f>
        <v>0</v>
      </c>
    </row>
    <row r="1104" spans="1:6" x14ac:dyDescent="0.25">
      <c r="A1104" s="251"/>
      <c r="B1104" s="176" t="s">
        <v>45</v>
      </c>
      <c r="C1104" s="52">
        <v>0</v>
      </c>
      <c r="D1104" s="52">
        <v>0</v>
      </c>
      <c r="E1104" s="52">
        <v>0</v>
      </c>
      <c r="F1104" s="124">
        <f t="shared" ref="F1104:F1112" si="140">SUM(C1104:E1104)</f>
        <v>0</v>
      </c>
    </row>
    <row r="1105" spans="1:6" x14ac:dyDescent="0.25">
      <c r="A1105" s="251"/>
      <c r="B1105" s="176" t="s">
        <v>52</v>
      </c>
      <c r="C1105" s="52">
        <v>0</v>
      </c>
      <c r="D1105" s="52">
        <v>0</v>
      </c>
      <c r="E1105" s="52">
        <v>0</v>
      </c>
      <c r="F1105" s="124">
        <f t="shared" si="140"/>
        <v>0</v>
      </c>
    </row>
    <row r="1106" spans="1:6" x14ac:dyDescent="0.25">
      <c r="A1106" s="251"/>
      <c r="B1106" s="176" t="s">
        <v>46</v>
      </c>
      <c r="C1106" s="52">
        <v>0</v>
      </c>
      <c r="D1106" s="52">
        <v>0</v>
      </c>
      <c r="E1106" s="52">
        <v>0</v>
      </c>
      <c r="F1106" s="124">
        <f t="shared" si="140"/>
        <v>0</v>
      </c>
    </row>
    <row r="1107" spans="1:6" ht="25.5" x14ac:dyDescent="0.25">
      <c r="A1107" s="251"/>
      <c r="B1107" s="176" t="s">
        <v>47</v>
      </c>
      <c r="C1107" s="52">
        <v>0</v>
      </c>
      <c r="D1107" s="52">
        <v>0</v>
      </c>
      <c r="E1107" s="52">
        <v>0</v>
      </c>
      <c r="F1107" s="124">
        <f t="shared" si="140"/>
        <v>0</v>
      </c>
    </row>
    <row r="1108" spans="1:6" x14ac:dyDescent="0.25">
      <c r="A1108" s="251"/>
      <c r="B1108" s="176" t="s">
        <v>48</v>
      </c>
      <c r="C1108" s="52">
        <v>0</v>
      </c>
      <c r="D1108" s="52">
        <v>0</v>
      </c>
      <c r="E1108" s="52">
        <v>0</v>
      </c>
      <c r="F1108" s="124">
        <f t="shared" si="140"/>
        <v>0</v>
      </c>
    </row>
    <row r="1109" spans="1:6" x14ac:dyDescent="0.25">
      <c r="A1109" s="251"/>
      <c r="B1109" s="176" t="s">
        <v>49</v>
      </c>
      <c r="C1109" s="52">
        <v>0</v>
      </c>
      <c r="D1109" s="52">
        <v>0</v>
      </c>
      <c r="E1109" s="52">
        <v>0</v>
      </c>
      <c r="F1109" s="124">
        <f t="shared" si="140"/>
        <v>0</v>
      </c>
    </row>
    <row r="1110" spans="1:6" x14ac:dyDescent="0.25">
      <c r="A1110" s="251"/>
      <c r="B1110" s="176" t="s">
        <v>53</v>
      </c>
      <c r="C1110" s="52">
        <v>0</v>
      </c>
      <c r="D1110" s="52">
        <v>0</v>
      </c>
      <c r="E1110" s="52">
        <v>0</v>
      </c>
      <c r="F1110" s="124">
        <f t="shared" si="140"/>
        <v>0</v>
      </c>
    </row>
    <row r="1111" spans="1:6" x14ac:dyDescent="0.25">
      <c r="A1111" s="251"/>
      <c r="B1111" s="187" t="s">
        <v>50</v>
      </c>
      <c r="C1111" s="52">
        <v>0</v>
      </c>
      <c r="D1111" s="52">
        <v>0</v>
      </c>
      <c r="E1111" s="52">
        <v>0</v>
      </c>
      <c r="F1111" s="124">
        <f t="shared" si="140"/>
        <v>0</v>
      </c>
    </row>
    <row r="1112" spans="1:6" ht="15.75" thickBot="1" x14ac:dyDescent="0.3">
      <c r="A1112" s="251"/>
      <c r="B1112" s="188" t="s">
        <v>20</v>
      </c>
      <c r="C1112" s="52">
        <v>0</v>
      </c>
      <c r="D1112" s="52">
        <v>0</v>
      </c>
      <c r="E1112" s="52">
        <v>0</v>
      </c>
      <c r="F1112" s="124">
        <f t="shared" si="140"/>
        <v>0</v>
      </c>
    </row>
    <row r="1113" spans="1:6" ht="15.75" thickBot="1" x14ac:dyDescent="0.3">
      <c r="A1113" s="262" t="s">
        <v>299</v>
      </c>
      <c r="B1113" s="263"/>
      <c r="C1113" s="103">
        <f>SUM(C1095:C1112)</f>
        <v>22</v>
      </c>
      <c r="D1113" s="103">
        <f>SUM(D1095:D1112)</f>
        <v>0</v>
      </c>
      <c r="E1113" s="103">
        <f>SUM(E1095:E1112)</f>
        <v>1</v>
      </c>
      <c r="F1113" s="131">
        <f>SUM(F1095:F1112)</f>
        <v>23</v>
      </c>
    </row>
    <row r="1114" spans="1:6" x14ac:dyDescent="0.25">
      <c r="A1114" s="322" t="s">
        <v>314</v>
      </c>
      <c r="B1114" s="324" t="s">
        <v>301</v>
      </c>
      <c r="C1114" s="324" t="s">
        <v>315</v>
      </c>
      <c r="D1114" s="324"/>
      <c r="E1114" s="324"/>
      <c r="F1114" s="326" t="s">
        <v>299</v>
      </c>
    </row>
    <row r="1115" spans="1:6" ht="15.75" thickBot="1" x14ac:dyDescent="0.3">
      <c r="A1115" s="323"/>
      <c r="B1115" s="325"/>
      <c r="C1115" s="50" t="s">
        <v>55</v>
      </c>
      <c r="D1115" s="50" t="s">
        <v>56</v>
      </c>
      <c r="E1115" s="50" t="s">
        <v>57</v>
      </c>
      <c r="F1115" s="327"/>
    </row>
    <row r="1116" spans="1:6" x14ac:dyDescent="0.25">
      <c r="A1116" s="251" t="s">
        <v>286</v>
      </c>
      <c r="B1116" s="191" t="s">
        <v>37</v>
      </c>
      <c r="C1116" s="52">
        <v>0</v>
      </c>
      <c r="D1116" s="52">
        <v>0</v>
      </c>
      <c r="E1116" s="52">
        <v>0</v>
      </c>
      <c r="F1116" s="124">
        <f t="shared" ref="F1116:F1118" si="141">SUM(C1116:E1116)</f>
        <v>0</v>
      </c>
    </row>
    <row r="1117" spans="1:6" x14ac:dyDescent="0.25">
      <c r="A1117" s="251"/>
      <c r="B1117" s="176" t="s">
        <v>38</v>
      </c>
      <c r="C1117" s="52">
        <v>0</v>
      </c>
      <c r="D1117" s="52">
        <v>0</v>
      </c>
      <c r="E1117" s="52">
        <v>0</v>
      </c>
      <c r="F1117" s="124">
        <f t="shared" si="141"/>
        <v>0</v>
      </c>
    </row>
    <row r="1118" spans="1:6" x14ac:dyDescent="0.25">
      <c r="A1118" s="251"/>
      <c r="B1118" s="176" t="s">
        <v>39</v>
      </c>
      <c r="C1118" s="52">
        <v>0</v>
      </c>
      <c r="D1118" s="52">
        <v>0</v>
      </c>
      <c r="E1118" s="52">
        <v>0</v>
      </c>
      <c r="F1118" s="124">
        <f t="shared" si="141"/>
        <v>0</v>
      </c>
    </row>
    <row r="1119" spans="1:6" x14ac:dyDescent="0.25">
      <c r="A1119" s="251"/>
      <c r="B1119" s="176" t="s">
        <v>40</v>
      </c>
      <c r="C1119" s="52">
        <v>0</v>
      </c>
      <c r="D1119" s="52">
        <v>0</v>
      </c>
      <c r="E1119" s="52">
        <v>3</v>
      </c>
      <c r="F1119" s="124">
        <f>SUM(C1119:E1119)</f>
        <v>3</v>
      </c>
    </row>
    <row r="1120" spans="1:6" x14ac:dyDescent="0.25">
      <c r="A1120" s="251"/>
      <c r="B1120" s="176" t="s">
        <v>41</v>
      </c>
      <c r="C1120" s="52">
        <v>0</v>
      </c>
      <c r="D1120" s="52">
        <v>0</v>
      </c>
      <c r="E1120" s="52">
        <v>0</v>
      </c>
      <c r="F1120" s="124">
        <f t="shared" ref="F1120:F1123" si="142">SUM(C1120:E1120)</f>
        <v>0</v>
      </c>
    </row>
    <row r="1121" spans="1:6" x14ac:dyDescent="0.25">
      <c r="A1121" s="251"/>
      <c r="B1121" s="176" t="s">
        <v>42</v>
      </c>
      <c r="C1121" s="52">
        <v>0</v>
      </c>
      <c r="D1121" s="52">
        <v>0</v>
      </c>
      <c r="E1121" s="52">
        <v>0</v>
      </c>
      <c r="F1121" s="124">
        <f t="shared" si="142"/>
        <v>0</v>
      </c>
    </row>
    <row r="1122" spans="1:6" x14ac:dyDescent="0.25">
      <c r="A1122" s="251"/>
      <c r="B1122" s="176" t="s">
        <v>51</v>
      </c>
      <c r="C1122" s="52">
        <v>0</v>
      </c>
      <c r="D1122" s="52">
        <v>0</v>
      </c>
      <c r="E1122" s="52">
        <v>0</v>
      </c>
      <c r="F1122" s="124">
        <f t="shared" si="142"/>
        <v>0</v>
      </c>
    </row>
    <row r="1123" spans="1:6" x14ac:dyDescent="0.25">
      <c r="A1123" s="251"/>
      <c r="B1123" s="176" t="s">
        <v>43</v>
      </c>
      <c r="C1123" s="52">
        <v>0</v>
      </c>
      <c r="D1123" s="52">
        <v>0</v>
      </c>
      <c r="E1123" s="52">
        <v>0</v>
      </c>
      <c r="F1123" s="124">
        <f t="shared" si="142"/>
        <v>0</v>
      </c>
    </row>
    <row r="1124" spans="1:6" x14ac:dyDescent="0.25">
      <c r="A1124" s="251"/>
      <c r="B1124" s="176" t="s">
        <v>44</v>
      </c>
      <c r="C1124" s="52">
        <v>0</v>
      </c>
      <c r="D1124" s="52">
        <v>0</v>
      </c>
      <c r="E1124" s="52">
        <v>0</v>
      </c>
      <c r="F1124" s="124">
        <f>SUM(C1124:E1124)</f>
        <v>0</v>
      </c>
    </row>
    <row r="1125" spans="1:6" x14ac:dyDescent="0.25">
      <c r="A1125" s="251"/>
      <c r="B1125" s="176" t="s">
        <v>45</v>
      </c>
      <c r="C1125" s="52">
        <v>0</v>
      </c>
      <c r="D1125" s="52">
        <v>0</v>
      </c>
      <c r="E1125" s="52">
        <v>0</v>
      </c>
      <c r="F1125" s="124">
        <f t="shared" ref="F1125:F1133" si="143">SUM(C1125:E1125)</f>
        <v>0</v>
      </c>
    </row>
    <row r="1126" spans="1:6" x14ac:dyDescent="0.25">
      <c r="A1126" s="251"/>
      <c r="B1126" s="176" t="s">
        <v>52</v>
      </c>
      <c r="C1126" s="52">
        <v>0</v>
      </c>
      <c r="D1126" s="52">
        <v>0</v>
      </c>
      <c r="E1126" s="52">
        <v>0</v>
      </c>
      <c r="F1126" s="124">
        <f t="shared" si="143"/>
        <v>0</v>
      </c>
    </row>
    <row r="1127" spans="1:6" x14ac:dyDescent="0.25">
      <c r="A1127" s="251"/>
      <c r="B1127" s="176" t="s">
        <v>46</v>
      </c>
      <c r="C1127" s="52">
        <v>0</v>
      </c>
      <c r="D1127" s="52">
        <v>0</v>
      </c>
      <c r="E1127" s="52">
        <v>0</v>
      </c>
      <c r="F1127" s="124">
        <f t="shared" si="143"/>
        <v>0</v>
      </c>
    </row>
    <row r="1128" spans="1:6" ht="25.5" x14ac:dyDescent="0.25">
      <c r="A1128" s="251"/>
      <c r="B1128" s="176" t="s">
        <v>47</v>
      </c>
      <c r="C1128" s="52">
        <v>0</v>
      </c>
      <c r="D1128" s="52">
        <v>0</v>
      </c>
      <c r="E1128" s="52">
        <v>0</v>
      </c>
      <c r="F1128" s="124">
        <f t="shared" si="143"/>
        <v>0</v>
      </c>
    </row>
    <row r="1129" spans="1:6" x14ac:dyDescent="0.25">
      <c r="A1129" s="251"/>
      <c r="B1129" s="176" t="s">
        <v>48</v>
      </c>
      <c r="C1129" s="52">
        <v>0</v>
      </c>
      <c r="D1129" s="52">
        <v>0</v>
      </c>
      <c r="E1129" s="52">
        <v>0</v>
      </c>
      <c r="F1129" s="124">
        <f t="shared" si="143"/>
        <v>0</v>
      </c>
    </row>
    <row r="1130" spans="1:6" x14ac:dyDescent="0.25">
      <c r="A1130" s="251"/>
      <c r="B1130" s="176" t="s">
        <v>49</v>
      </c>
      <c r="C1130" s="52">
        <v>0</v>
      </c>
      <c r="D1130" s="52">
        <v>0</v>
      </c>
      <c r="E1130" s="52">
        <v>0</v>
      </c>
      <c r="F1130" s="124">
        <f t="shared" si="143"/>
        <v>0</v>
      </c>
    </row>
    <row r="1131" spans="1:6" x14ac:dyDescent="0.25">
      <c r="A1131" s="251"/>
      <c r="B1131" s="176" t="s">
        <v>53</v>
      </c>
      <c r="C1131" s="52">
        <v>0</v>
      </c>
      <c r="D1131" s="52">
        <v>0</v>
      </c>
      <c r="E1131" s="52">
        <v>0</v>
      </c>
      <c r="F1131" s="124">
        <f t="shared" si="143"/>
        <v>0</v>
      </c>
    </row>
    <row r="1132" spans="1:6" x14ac:dyDescent="0.25">
      <c r="A1132" s="251"/>
      <c r="B1132" s="187" t="s">
        <v>50</v>
      </c>
      <c r="C1132" s="52">
        <v>0</v>
      </c>
      <c r="D1132" s="52">
        <v>0</v>
      </c>
      <c r="E1132" s="52">
        <v>0</v>
      </c>
      <c r="F1132" s="124">
        <f t="shared" si="143"/>
        <v>0</v>
      </c>
    </row>
    <row r="1133" spans="1:6" ht="15.75" thickBot="1" x14ac:dyDescent="0.3">
      <c r="A1133" s="251"/>
      <c r="B1133" s="188" t="s">
        <v>20</v>
      </c>
      <c r="C1133" s="52">
        <v>0</v>
      </c>
      <c r="D1133" s="52">
        <v>0</v>
      </c>
      <c r="E1133" s="52">
        <v>0</v>
      </c>
      <c r="F1133" s="124">
        <f t="shared" si="143"/>
        <v>0</v>
      </c>
    </row>
    <row r="1134" spans="1:6" ht="15.75" thickBot="1" x14ac:dyDescent="0.3">
      <c r="A1134" s="262" t="s">
        <v>299</v>
      </c>
      <c r="B1134" s="263"/>
      <c r="C1134" s="103">
        <f>SUM(C1116:C1133)</f>
        <v>0</v>
      </c>
      <c r="D1134" s="103">
        <f>SUM(D1116:D1133)</f>
        <v>0</v>
      </c>
      <c r="E1134" s="103">
        <f>SUM(E1116:E1133)</f>
        <v>3</v>
      </c>
      <c r="F1134" s="131">
        <f>SUM(F1116:F1133)</f>
        <v>3</v>
      </c>
    </row>
    <row r="1135" spans="1:6" x14ac:dyDescent="0.25">
      <c r="A1135" s="322" t="s">
        <v>314</v>
      </c>
      <c r="B1135" s="324" t="s">
        <v>301</v>
      </c>
      <c r="C1135" s="324" t="s">
        <v>315</v>
      </c>
      <c r="D1135" s="324"/>
      <c r="E1135" s="324"/>
      <c r="F1135" s="326" t="s">
        <v>299</v>
      </c>
    </row>
    <row r="1136" spans="1:6" ht="15.75" thickBot="1" x14ac:dyDescent="0.3">
      <c r="A1136" s="323"/>
      <c r="B1136" s="325"/>
      <c r="C1136" s="50" t="s">
        <v>55</v>
      </c>
      <c r="D1136" s="50" t="s">
        <v>56</v>
      </c>
      <c r="E1136" s="50" t="s">
        <v>57</v>
      </c>
      <c r="F1136" s="327"/>
    </row>
    <row r="1137" spans="1:6" x14ac:dyDescent="0.25">
      <c r="A1137" s="251" t="s">
        <v>286</v>
      </c>
      <c r="B1137" s="191" t="s">
        <v>37</v>
      </c>
      <c r="C1137" s="52">
        <v>0</v>
      </c>
      <c r="D1137" s="52">
        <v>0</v>
      </c>
      <c r="E1137" s="52">
        <v>0</v>
      </c>
      <c r="F1137" s="124">
        <f t="shared" ref="F1137:F1139" si="144">SUM(C1137:E1137)</f>
        <v>0</v>
      </c>
    </row>
    <row r="1138" spans="1:6" x14ac:dyDescent="0.25">
      <c r="A1138" s="251"/>
      <c r="B1138" s="176" t="s">
        <v>38</v>
      </c>
      <c r="C1138" s="52">
        <v>0</v>
      </c>
      <c r="D1138" s="52">
        <v>0</v>
      </c>
      <c r="E1138" s="52">
        <v>0</v>
      </c>
      <c r="F1138" s="124">
        <f t="shared" si="144"/>
        <v>0</v>
      </c>
    </row>
    <row r="1139" spans="1:6" x14ac:dyDescent="0.25">
      <c r="A1139" s="251"/>
      <c r="B1139" s="176" t="s">
        <v>39</v>
      </c>
      <c r="C1139" s="52">
        <v>0</v>
      </c>
      <c r="D1139" s="52">
        <v>0</v>
      </c>
      <c r="E1139" s="52">
        <v>0</v>
      </c>
      <c r="F1139" s="124">
        <f t="shared" si="144"/>
        <v>0</v>
      </c>
    </row>
    <row r="1140" spans="1:6" x14ac:dyDescent="0.25">
      <c r="A1140" s="251"/>
      <c r="B1140" s="176" t="s">
        <v>40</v>
      </c>
      <c r="C1140" s="52">
        <v>0</v>
      </c>
      <c r="D1140" s="52">
        <v>0</v>
      </c>
      <c r="E1140" s="52">
        <v>0</v>
      </c>
      <c r="F1140" s="124">
        <f>SUM(C1140:E1140)</f>
        <v>0</v>
      </c>
    </row>
    <row r="1141" spans="1:6" x14ac:dyDescent="0.25">
      <c r="A1141" s="251"/>
      <c r="B1141" s="176" t="s">
        <v>41</v>
      </c>
      <c r="C1141" s="52">
        <v>0</v>
      </c>
      <c r="D1141" s="52">
        <v>0</v>
      </c>
      <c r="E1141" s="52">
        <v>0</v>
      </c>
      <c r="F1141" s="124">
        <f t="shared" ref="F1141:F1144" si="145">SUM(C1141:E1141)</f>
        <v>0</v>
      </c>
    </row>
    <row r="1142" spans="1:6" x14ac:dyDescent="0.25">
      <c r="A1142" s="251"/>
      <c r="B1142" s="176" t="s">
        <v>42</v>
      </c>
      <c r="C1142" s="52">
        <v>0</v>
      </c>
      <c r="D1142" s="52">
        <v>0</v>
      </c>
      <c r="E1142" s="52">
        <v>0</v>
      </c>
      <c r="F1142" s="124">
        <f t="shared" si="145"/>
        <v>0</v>
      </c>
    </row>
    <row r="1143" spans="1:6" x14ac:dyDescent="0.25">
      <c r="A1143" s="251"/>
      <c r="B1143" s="176" t="s">
        <v>51</v>
      </c>
      <c r="C1143" s="52">
        <v>0</v>
      </c>
      <c r="D1143" s="52">
        <v>0</v>
      </c>
      <c r="E1143" s="52">
        <v>0</v>
      </c>
      <c r="F1143" s="124">
        <f t="shared" si="145"/>
        <v>0</v>
      </c>
    </row>
    <row r="1144" spans="1:6" x14ac:dyDescent="0.25">
      <c r="A1144" s="251"/>
      <c r="B1144" s="176" t="s">
        <v>43</v>
      </c>
      <c r="C1144" s="52">
        <v>0</v>
      </c>
      <c r="D1144" s="52">
        <v>0</v>
      </c>
      <c r="E1144" s="52">
        <v>0</v>
      </c>
      <c r="F1144" s="124">
        <f t="shared" si="145"/>
        <v>0</v>
      </c>
    </row>
    <row r="1145" spans="1:6" x14ac:dyDescent="0.25">
      <c r="A1145" s="251"/>
      <c r="B1145" s="176" t="s">
        <v>44</v>
      </c>
      <c r="C1145" s="52">
        <v>0</v>
      </c>
      <c r="D1145" s="52">
        <v>0</v>
      </c>
      <c r="E1145" s="52">
        <v>0</v>
      </c>
      <c r="F1145" s="124">
        <f>SUM(C1145:E1145)</f>
        <v>0</v>
      </c>
    </row>
    <row r="1146" spans="1:6" x14ac:dyDescent="0.25">
      <c r="A1146" s="251"/>
      <c r="B1146" s="176" t="s">
        <v>45</v>
      </c>
      <c r="C1146" s="52">
        <v>0</v>
      </c>
      <c r="D1146" s="52">
        <v>0</v>
      </c>
      <c r="E1146" s="52">
        <v>0</v>
      </c>
      <c r="F1146" s="124">
        <f t="shared" ref="F1146:F1154" si="146">SUM(C1146:E1146)</f>
        <v>0</v>
      </c>
    </row>
    <row r="1147" spans="1:6" x14ac:dyDescent="0.25">
      <c r="A1147" s="251"/>
      <c r="B1147" s="176" t="s">
        <v>52</v>
      </c>
      <c r="C1147" s="52">
        <v>0</v>
      </c>
      <c r="D1147" s="52">
        <v>0</v>
      </c>
      <c r="E1147" s="52">
        <v>0</v>
      </c>
      <c r="F1147" s="124">
        <f t="shared" si="146"/>
        <v>0</v>
      </c>
    </row>
    <row r="1148" spans="1:6" x14ac:dyDescent="0.25">
      <c r="A1148" s="251"/>
      <c r="B1148" s="176" t="s">
        <v>46</v>
      </c>
      <c r="C1148" s="52">
        <v>1</v>
      </c>
      <c r="D1148" s="52">
        <v>13</v>
      </c>
      <c r="E1148" s="52">
        <v>0</v>
      </c>
      <c r="F1148" s="124">
        <f t="shared" si="146"/>
        <v>14</v>
      </c>
    </row>
    <row r="1149" spans="1:6" ht="25.5" x14ac:dyDescent="0.25">
      <c r="A1149" s="251"/>
      <c r="B1149" s="176" t="s">
        <v>47</v>
      </c>
      <c r="C1149" s="52">
        <v>0</v>
      </c>
      <c r="D1149" s="52">
        <v>0</v>
      </c>
      <c r="E1149" s="52">
        <v>0</v>
      </c>
      <c r="F1149" s="124">
        <f t="shared" si="146"/>
        <v>0</v>
      </c>
    </row>
    <row r="1150" spans="1:6" x14ac:dyDescent="0.25">
      <c r="A1150" s="251"/>
      <c r="B1150" s="176" t="s">
        <v>48</v>
      </c>
      <c r="C1150" s="52">
        <v>0</v>
      </c>
      <c r="D1150" s="52">
        <v>0</v>
      </c>
      <c r="E1150" s="52">
        <v>0</v>
      </c>
      <c r="F1150" s="124">
        <f t="shared" si="146"/>
        <v>0</v>
      </c>
    </row>
    <row r="1151" spans="1:6" x14ac:dyDescent="0.25">
      <c r="A1151" s="251"/>
      <c r="B1151" s="176" t="s">
        <v>49</v>
      </c>
      <c r="C1151" s="52">
        <v>0</v>
      </c>
      <c r="D1151" s="52">
        <v>0</v>
      </c>
      <c r="E1151" s="52">
        <v>0</v>
      </c>
      <c r="F1151" s="124">
        <f t="shared" si="146"/>
        <v>0</v>
      </c>
    </row>
    <row r="1152" spans="1:6" x14ac:dyDescent="0.25">
      <c r="A1152" s="251"/>
      <c r="B1152" s="176" t="s">
        <v>53</v>
      </c>
      <c r="C1152" s="52">
        <v>0</v>
      </c>
      <c r="D1152" s="52">
        <v>0</v>
      </c>
      <c r="E1152" s="52">
        <v>0</v>
      </c>
      <c r="F1152" s="124">
        <f t="shared" si="146"/>
        <v>0</v>
      </c>
    </row>
    <row r="1153" spans="1:6" x14ac:dyDescent="0.25">
      <c r="A1153" s="251"/>
      <c r="B1153" s="187" t="s">
        <v>50</v>
      </c>
      <c r="C1153" s="52">
        <v>0</v>
      </c>
      <c r="D1153" s="52">
        <v>0</v>
      </c>
      <c r="E1153" s="52">
        <v>0</v>
      </c>
      <c r="F1153" s="124">
        <f t="shared" si="146"/>
        <v>0</v>
      </c>
    </row>
    <row r="1154" spans="1:6" ht="15.75" thickBot="1" x14ac:dyDescent="0.3">
      <c r="A1154" s="251"/>
      <c r="B1154" s="188" t="s">
        <v>20</v>
      </c>
      <c r="C1154" s="52">
        <v>0</v>
      </c>
      <c r="D1154" s="52">
        <v>0</v>
      </c>
      <c r="E1154" s="52">
        <v>0</v>
      </c>
      <c r="F1154" s="124">
        <f t="shared" si="146"/>
        <v>0</v>
      </c>
    </row>
    <row r="1155" spans="1:6" ht="15.75" thickBot="1" x14ac:dyDescent="0.3">
      <c r="A1155" s="262" t="s">
        <v>299</v>
      </c>
      <c r="B1155" s="263"/>
      <c r="C1155" s="103">
        <f>SUM(C1137:C1154)</f>
        <v>1</v>
      </c>
      <c r="D1155" s="103">
        <f>SUM(D1137:D1154)</f>
        <v>13</v>
      </c>
      <c r="E1155" s="103">
        <f>SUM(E1137:E1154)</f>
        <v>0</v>
      </c>
      <c r="F1155" s="131">
        <f>SUM(F1137:F1154)</f>
        <v>14</v>
      </c>
    </row>
    <row r="1156" spans="1:6" x14ac:dyDescent="0.25">
      <c r="A1156" s="322" t="s">
        <v>314</v>
      </c>
      <c r="B1156" s="324" t="s">
        <v>301</v>
      </c>
      <c r="C1156" s="324" t="s">
        <v>315</v>
      </c>
      <c r="D1156" s="324"/>
      <c r="E1156" s="324"/>
      <c r="F1156" s="326" t="s">
        <v>299</v>
      </c>
    </row>
    <row r="1157" spans="1:6" ht="15.75" thickBot="1" x14ac:dyDescent="0.3">
      <c r="A1157" s="323"/>
      <c r="B1157" s="325"/>
      <c r="C1157" s="50" t="s">
        <v>55</v>
      </c>
      <c r="D1157" s="50" t="s">
        <v>56</v>
      </c>
      <c r="E1157" s="50" t="s">
        <v>57</v>
      </c>
      <c r="F1157" s="327"/>
    </row>
    <row r="1158" spans="1:6" x14ac:dyDescent="0.25">
      <c r="A1158" s="251" t="s">
        <v>317</v>
      </c>
      <c r="B1158" s="191" t="s">
        <v>37</v>
      </c>
      <c r="C1158" s="52">
        <v>0</v>
      </c>
      <c r="D1158" s="52">
        <v>0</v>
      </c>
      <c r="E1158" s="52">
        <v>0</v>
      </c>
      <c r="F1158" s="124">
        <f t="shared" ref="F1158:F1160" si="147">SUM(C1158:E1158)</f>
        <v>0</v>
      </c>
    </row>
    <row r="1159" spans="1:6" x14ac:dyDescent="0.25">
      <c r="A1159" s="251"/>
      <c r="B1159" s="176" t="s">
        <v>38</v>
      </c>
      <c r="C1159" s="52">
        <v>0</v>
      </c>
      <c r="D1159" s="52">
        <v>0</v>
      </c>
      <c r="E1159" s="52">
        <v>0</v>
      </c>
      <c r="F1159" s="124">
        <f t="shared" si="147"/>
        <v>0</v>
      </c>
    </row>
    <row r="1160" spans="1:6" x14ac:dyDescent="0.25">
      <c r="A1160" s="251"/>
      <c r="B1160" s="176" t="s">
        <v>39</v>
      </c>
      <c r="C1160" s="52">
        <v>0</v>
      </c>
      <c r="D1160" s="52">
        <v>0</v>
      </c>
      <c r="E1160" s="52">
        <v>0</v>
      </c>
      <c r="F1160" s="124">
        <f t="shared" si="147"/>
        <v>0</v>
      </c>
    </row>
    <row r="1161" spans="1:6" x14ac:dyDescent="0.25">
      <c r="A1161" s="251"/>
      <c r="B1161" s="176" t="s">
        <v>40</v>
      </c>
      <c r="C1161" s="52">
        <v>0</v>
      </c>
      <c r="D1161" s="52">
        <v>0</v>
      </c>
      <c r="E1161" s="52">
        <v>2</v>
      </c>
      <c r="F1161" s="124">
        <f>SUM(C1161:E1161)</f>
        <v>2</v>
      </c>
    </row>
    <row r="1162" spans="1:6" x14ac:dyDescent="0.25">
      <c r="A1162" s="251"/>
      <c r="B1162" s="176" t="s">
        <v>41</v>
      </c>
      <c r="C1162" s="52">
        <v>0</v>
      </c>
      <c r="D1162" s="52">
        <v>0</v>
      </c>
      <c r="E1162" s="52">
        <v>0</v>
      </c>
      <c r="F1162" s="124">
        <f t="shared" ref="F1162:F1165" si="148">SUM(C1162:E1162)</f>
        <v>0</v>
      </c>
    </row>
    <row r="1163" spans="1:6" x14ac:dyDescent="0.25">
      <c r="A1163" s="251"/>
      <c r="B1163" s="176" t="s">
        <v>42</v>
      </c>
      <c r="C1163" s="52">
        <v>0</v>
      </c>
      <c r="D1163" s="52">
        <v>0</v>
      </c>
      <c r="E1163" s="52">
        <v>0</v>
      </c>
      <c r="F1163" s="124">
        <f t="shared" si="148"/>
        <v>0</v>
      </c>
    </row>
    <row r="1164" spans="1:6" x14ac:dyDescent="0.25">
      <c r="A1164" s="251"/>
      <c r="B1164" s="176" t="s">
        <v>51</v>
      </c>
      <c r="C1164" s="52">
        <v>0</v>
      </c>
      <c r="D1164" s="52">
        <v>0</v>
      </c>
      <c r="E1164" s="52">
        <v>0</v>
      </c>
      <c r="F1164" s="124">
        <f t="shared" si="148"/>
        <v>0</v>
      </c>
    </row>
    <row r="1165" spans="1:6" x14ac:dyDescent="0.25">
      <c r="A1165" s="251"/>
      <c r="B1165" s="176" t="s">
        <v>43</v>
      </c>
      <c r="C1165" s="52">
        <v>0</v>
      </c>
      <c r="D1165" s="52">
        <v>0</v>
      </c>
      <c r="E1165" s="52">
        <v>0</v>
      </c>
      <c r="F1165" s="124">
        <f t="shared" si="148"/>
        <v>0</v>
      </c>
    </row>
    <row r="1166" spans="1:6" x14ac:dyDescent="0.25">
      <c r="A1166" s="251"/>
      <c r="B1166" s="176" t="s">
        <v>44</v>
      </c>
      <c r="C1166" s="52">
        <v>0</v>
      </c>
      <c r="D1166" s="52">
        <v>0</v>
      </c>
      <c r="E1166" s="52">
        <v>0</v>
      </c>
      <c r="F1166" s="124">
        <f>SUM(C1166:E1166)</f>
        <v>0</v>
      </c>
    </row>
    <row r="1167" spans="1:6" x14ac:dyDescent="0.25">
      <c r="A1167" s="251"/>
      <c r="B1167" s="176" t="s">
        <v>45</v>
      </c>
      <c r="C1167" s="52">
        <v>0</v>
      </c>
      <c r="D1167" s="52">
        <v>0</v>
      </c>
      <c r="E1167" s="52">
        <v>0</v>
      </c>
      <c r="F1167" s="124">
        <f t="shared" ref="F1167:F1175" si="149">SUM(C1167:E1167)</f>
        <v>0</v>
      </c>
    </row>
    <row r="1168" spans="1:6" x14ac:dyDescent="0.25">
      <c r="A1168" s="251"/>
      <c r="B1168" s="176" t="s">
        <v>52</v>
      </c>
      <c r="C1168" s="52">
        <v>0</v>
      </c>
      <c r="D1168" s="52">
        <v>0</v>
      </c>
      <c r="E1168" s="52">
        <v>0</v>
      </c>
      <c r="F1168" s="124">
        <f t="shared" si="149"/>
        <v>0</v>
      </c>
    </row>
    <row r="1169" spans="1:6" x14ac:dyDescent="0.25">
      <c r="A1169" s="251"/>
      <c r="B1169" s="176" t="s">
        <v>46</v>
      </c>
      <c r="C1169" s="52">
        <v>0</v>
      </c>
      <c r="D1169" s="52">
        <v>0</v>
      </c>
      <c r="E1169" s="52">
        <v>0</v>
      </c>
      <c r="F1169" s="124">
        <f t="shared" si="149"/>
        <v>0</v>
      </c>
    </row>
    <row r="1170" spans="1:6" ht="25.5" x14ac:dyDescent="0.25">
      <c r="A1170" s="251"/>
      <c r="B1170" s="176" t="s">
        <v>47</v>
      </c>
      <c r="C1170" s="52">
        <v>0</v>
      </c>
      <c r="D1170" s="52">
        <v>0</v>
      </c>
      <c r="E1170" s="52">
        <v>0</v>
      </c>
      <c r="F1170" s="124">
        <f t="shared" si="149"/>
        <v>0</v>
      </c>
    </row>
    <row r="1171" spans="1:6" x14ac:dyDescent="0.25">
      <c r="A1171" s="251"/>
      <c r="B1171" s="176" t="s">
        <v>48</v>
      </c>
      <c r="C1171" s="52">
        <v>0</v>
      </c>
      <c r="D1171" s="52">
        <v>0</v>
      </c>
      <c r="E1171" s="52">
        <v>0</v>
      </c>
      <c r="F1171" s="124">
        <f t="shared" si="149"/>
        <v>0</v>
      </c>
    </row>
    <row r="1172" spans="1:6" x14ac:dyDescent="0.25">
      <c r="A1172" s="251"/>
      <c r="B1172" s="176" t="s">
        <v>49</v>
      </c>
      <c r="C1172" s="52">
        <v>0</v>
      </c>
      <c r="D1172" s="52">
        <v>0</v>
      </c>
      <c r="E1172" s="52">
        <v>0</v>
      </c>
      <c r="F1172" s="124">
        <f t="shared" si="149"/>
        <v>0</v>
      </c>
    </row>
    <row r="1173" spans="1:6" x14ac:dyDescent="0.25">
      <c r="A1173" s="251"/>
      <c r="B1173" s="176" t="s">
        <v>53</v>
      </c>
      <c r="C1173" s="52">
        <v>0</v>
      </c>
      <c r="D1173" s="52">
        <v>0</v>
      </c>
      <c r="E1173" s="52">
        <v>0</v>
      </c>
      <c r="F1173" s="124">
        <f t="shared" si="149"/>
        <v>0</v>
      </c>
    </row>
    <row r="1174" spans="1:6" x14ac:dyDescent="0.25">
      <c r="A1174" s="251"/>
      <c r="B1174" s="187" t="s">
        <v>50</v>
      </c>
      <c r="C1174" s="52">
        <v>0</v>
      </c>
      <c r="D1174" s="52">
        <v>0</v>
      </c>
      <c r="E1174" s="52">
        <v>0</v>
      </c>
      <c r="F1174" s="124">
        <f t="shared" si="149"/>
        <v>0</v>
      </c>
    </row>
    <row r="1175" spans="1:6" ht="15.75" thickBot="1" x14ac:dyDescent="0.3">
      <c r="A1175" s="251"/>
      <c r="B1175" s="188" t="s">
        <v>20</v>
      </c>
      <c r="C1175" s="52">
        <v>0</v>
      </c>
      <c r="D1175" s="52">
        <v>0</v>
      </c>
      <c r="E1175" s="52">
        <v>1</v>
      </c>
      <c r="F1175" s="124">
        <f t="shared" si="149"/>
        <v>1</v>
      </c>
    </row>
    <row r="1176" spans="1:6" ht="15.75" thickBot="1" x14ac:dyDescent="0.3">
      <c r="A1176" s="262" t="s">
        <v>299</v>
      </c>
      <c r="B1176" s="263"/>
      <c r="C1176" s="103">
        <f>SUM(C1158:C1175)</f>
        <v>0</v>
      </c>
      <c r="D1176" s="103">
        <f>SUM(D1158:D1175)</f>
        <v>0</v>
      </c>
      <c r="E1176" s="103">
        <f>SUM(E1158:E1175)</f>
        <v>3</v>
      </c>
      <c r="F1176" s="131">
        <f>SUM(F1158:F1175)</f>
        <v>3</v>
      </c>
    </row>
    <row r="1177" spans="1:6" x14ac:dyDescent="0.25">
      <c r="A1177" s="322" t="s">
        <v>314</v>
      </c>
      <c r="B1177" s="324" t="s">
        <v>301</v>
      </c>
      <c r="C1177" s="324" t="s">
        <v>315</v>
      </c>
      <c r="D1177" s="324"/>
      <c r="E1177" s="324"/>
      <c r="F1177" s="326" t="s">
        <v>299</v>
      </c>
    </row>
    <row r="1178" spans="1:6" ht="15.75" thickBot="1" x14ac:dyDescent="0.3">
      <c r="A1178" s="323"/>
      <c r="B1178" s="325"/>
      <c r="C1178" s="50" t="s">
        <v>55</v>
      </c>
      <c r="D1178" s="50" t="s">
        <v>56</v>
      </c>
      <c r="E1178" s="50" t="s">
        <v>57</v>
      </c>
      <c r="F1178" s="327"/>
    </row>
    <row r="1179" spans="1:6" x14ac:dyDescent="0.25">
      <c r="A1179" s="251" t="s">
        <v>288</v>
      </c>
      <c r="B1179" s="191" t="s">
        <v>37</v>
      </c>
      <c r="C1179" s="52">
        <v>0</v>
      </c>
      <c r="D1179" s="52">
        <v>0</v>
      </c>
      <c r="E1179" s="52">
        <v>0</v>
      </c>
      <c r="F1179" s="124">
        <f t="shared" ref="F1179:F1181" si="150">SUM(C1179:E1179)</f>
        <v>0</v>
      </c>
    </row>
    <row r="1180" spans="1:6" x14ac:dyDescent="0.25">
      <c r="A1180" s="251"/>
      <c r="B1180" s="176" t="s">
        <v>38</v>
      </c>
      <c r="C1180" s="52">
        <v>0</v>
      </c>
      <c r="D1180" s="52">
        <v>0</v>
      </c>
      <c r="E1180" s="52">
        <v>0</v>
      </c>
      <c r="F1180" s="124">
        <f t="shared" si="150"/>
        <v>0</v>
      </c>
    </row>
    <row r="1181" spans="1:6" x14ac:dyDescent="0.25">
      <c r="A1181" s="251"/>
      <c r="B1181" s="176" t="s">
        <v>39</v>
      </c>
      <c r="C1181" s="52">
        <v>0</v>
      </c>
      <c r="D1181" s="52">
        <v>0</v>
      </c>
      <c r="E1181" s="52">
        <v>0</v>
      </c>
      <c r="F1181" s="124">
        <f t="shared" si="150"/>
        <v>0</v>
      </c>
    </row>
    <row r="1182" spans="1:6" x14ac:dyDescent="0.25">
      <c r="A1182" s="251"/>
      <c r="B1182" s="176" t="s">
        <v>40</v>
      </c>
      <c r="C1182" s="52">
        <v>0</v>
      </c>
      <c r="D1182" s="52">
        <v>0</v>
      </c>
      <c r="E1182" s="52">
        <v>0</v>
      </c>
      <c r="F1182" s="124">
        <f>SUM(C1182:E1182)</f>
        <v>0</v>
      </c>
    </row>
    <row r="1183" spans="1:6" x14ac:dyDescent="0.25">
      <c r="A1183" s="251"/>
      <c r="B1183" s="176" t="s">
        <v>41</v>
      </c>
      <c r="C1183" s="52">
        <v>0</v>
      </c>
      <c r="D1183" s="52">
        <v>0</v>
      </c>
      <c r="E1183" s="52">
        <v>0</v>
      </c>
      <c r="F1183" s="124">
        <f t="shared" ref="F1183:F1186" si="151">SUM(C1183:E1183)</f>
        <v>0</v>
      </c>
    </row>
    <row r="1184" spans="1:6" x14ac:dyDescent="0.25">
      <c r="A1184" s="251"/>
      <c r="B1184" s="176" t="s">
        <v>42</v>
      </c>
      <c r="C1184" s="52">
        <v>0</v>
      </c>
      <c r="D1184" s="52">
        <v>0</v>
      </c>
      <c r="E1184" s="52">
        <v>0</v>
      </c>
      <c r="F1184" s="124">
        <f t="shared" si="151"/>
        <v>0</v>
      </c>
    </row>
    <row r="1185" spans="1:6" x14ac:dyDescent="0.25">
      <c r="A1185" s="251"/>
      <c r="B1185" s="176" t="s">
        <v>51</v>
      </c>
      <c r="C1185" s="52">
        <v>0</v>
      </c>
      <c r="D1185" s="52">
        <v>0</v>
      </c>
      <c r="E1185" s="52">
        <v>0</v>
      </c>
      <c r="F1185" s="124">
        <f t="shared" si="151"/>
        <v>0</v>
      </c>
    </row>
    <row r="1186" spans="1:6" x14ac:dyDescent="0.25">
      <c r="A1186" s="251"/>
      <c r="B1186" s="176" t="s">
        <v>43</v>
      </c>
      <c r="C1186" s="52">
        <v>0</v>
      </c>
      <c r="D1186" s="52">
        <v>0</v>
      </c>
      <c r="E1186" s="52">
        <v>0</v>
      </c>
      <c r="F1186" s="124">
        <f t="shared" si="151"/>
        <v>0</v>
      </c>
    </row>
    <row r="1187" spans="1:6" x14ac:dyDescent="0.25">
      <c r="A1187" s="251"/>
      <c r="B1187" s="176" t="s">
        <v>44</v>
      </c>
      <c r="C1187" s="52">
        <v>0</v>
      </c>
      <c r="D1187" s="52">
        <v>0</v>
      </c>
      <c r="E1187" s="52">
        <v>0</v>
      </c>
      <c r="F1187" s="124">
        <f>SUM(C1187:E1187)</f>
        <v>0</v>
      </c>
    </row>
    <row r="1188" spans="1:6" x14ac:dyDescent="0.25">
      <c r="A1188" s="251"/>
      <c r="B1188" s="176" t="s">
        <v>45</v>
      </c>
      <c r="C1188" s="52">
        <v>0</v>
      </c>
      <c r="D1188" s="52">
        <v>0</v>
      </c>
      <c r="E1188" s="52">
        <v>0</v>
      </c>
      <c r="F1188" s="124">
        <f t="shared" ref="F1188:F1196" si="152">SUM(C1188:E1188)</f>
        <v>0</v>
      </c>
    </row>
    <row r="1189" spans="1:6" x14ac:dyDescent="0.25">
      <c r="A1189" s="251"/>
      <c r="B1189" s="176" t="s">
        <v>52</v>
      </c>
      <c r="C1189" s="52">
        <v>0</v>
      </c>
      <c r="D1189" s="52">
        <v>0</v>
      </c>
      <c r="E1189" s="52">
        <v>0</v>
      </c>
      <c r="F1189" s="124">
        <f t="shared" si="152"/>
        <v>0</v>
      </c>
    </row>
    <row r="1190" spans="1:6" x14ac:dyDescent="0.25">
      <c r="A1190" s="251"/>
      <c r="B1190" s="176" t="s">
        <v>46</v>
      </c>
      <c r="C1190" s="52">
        <v>0</v>
      </c>
      <c r="D1190" s="52">
        <v>0</v>
      </c>
      <c r="E1190" s="52">
        <v>0</v>
      </c>
      <c r="F1190" s="124">
        <f t="shared" si="152"/>
        <v>0</v>
      </c>
    </row>
    <row r="1191" spans="1:6" ht="25.5" x14ac:dyDescent="0.25">
      <c r="A1191" s="251"/>
      <c r="B1191" s="176" t="s">
        <v>47</v>
      </c>
      <c r="C1191" s="52">
        <v>0</v>
      </c>
      <c r="D1191" s="52">
        <v>0</v>
      </c>
      <c r="E1191" s="52">
        <v>0</v>
      </c>
      <c r="F1191" s="124">
        <f t="shared" si="152"/>
        <v>0</v>
      </c>
    </row>
    <row r="1192" spans="1:6" x14ac:dyDescent="0.25">
      <c r="A1192" s="251"/>
      <c r="B1192" s="176" t="s">
        <v>48</v>
      </c>
      <c r="C1192" s="52">
        <v>0</v>
      </c>
      <c r="D1192" s="52">
        <v>0</v>
      </c>
      <c r="E1192" s="52">
        <v>0</v>
      </c>
      <c r="F1192" s="124">
        <f t="shared" si="152"/>
        <v>0</v>
      </c>
    </row>
    <row r="1193" spans="1:6" x14ac:dyDescent="0.25">
      <c r="A1193" s="251"/>
      <c r="B1193" s="176" t="s">
        <v>49</v>
      </c>
      <c r="C1193" s="52">
        <v>0</v>
      </c>
      <c r="D1193" s="52">
        <v>0</v>
      </c>
      <c r="E1193" s="52">
        <v>0</v>
      </c>
      <c r="F1193" s="124">
        <f t="shared" si="152"/>
        <v>0</v>
      </c>
    </row>
    <row r="1194" spans="1:6" x14ac:dyDescent="0.25">
      <c r="A1194" s="251"/>
      <c r="B1194" s="176" t="s">
        <v>53</v>
      </c>
      <c r="C1194" s="52">
        <v>0</v>
      </c>
      <c r="D1194" s="52">
        <v>0</v>
      </c>
      <c r="E1194" s="52">
        <v>0</v>
      </c>
      <c r="F1194" s="124">
        <f t="shared" si="152"/>
        <v>0</v>
      </c>
    </row>
    <row r="1195" spans="1:6" x14ac:dyDescent="0.25">
      <c r="A1195" s="251"/>
      <c r="B1195" s="187" t="s">
        <v>50</v>
      </c>
      <c r="C1195" s="52">
        <v>0</v>
      </c>
      <c r="D1195" s="52">
        <v>0</v>
      </c>
      <c r="E1195" s="52">
        <v>0</v>
      </c>
      <c r="F1195" s="124">
        <f t="shared" si="152"/>
        <v>0</v>
      </c>
    </row>
    <row r="1196" spans="1:6" ht="15.75" thickBot="1" x14ac:dyDescent="0.3">
      <c r="A1196" s="251"/>
      <c r="B1196" s="188" t="s">
        <v>20</v>
      </c>
      <c r="C1196" s="52">
        <v>0</v>
      </c>
      <c r="D1196" s="52">
        <v>0</v>
      </c>
      <c r="E1196" s="52">
        <v>0</v>
      </c>
      <c r="F1196" s="124">
        <f t="shared" si="152"/>
        <v>0</v>
      </c>
    </row>
    <row r="1197" spans="1:6" ht="15.75" thickBot="1" x14ac:dyDescent="0.3">
      <c r="A1197" s="262" t="s">
        <v>299</v>
      </c>
      <c r="B1197" s="263"/>
      <c r="C1197" s="103">
        <f>SUM(C1179:C1196)</f>
        <v>0</v>
      </c>
      <c r="D1197" s="103">
        <f>SUM(D1179:D1196)</f>
        <v>0</v>
      </c>
      <c r="E1197" s="103">
        <f>SUM(E1179:E1196)</f>
        <v>0</v>
      </c>
      <c r="F1197" s="131">
        <f>SUM(F1179:F1196)</f>
        <v>0</v>
      </c>
    </row>
    <row r="1198" spans="1:6" x14ac:dyDescent="0.25">
      <c r="A1198" s="322" t="s">
        <v>314</v>
      </c>
      <c r="B1198" s="324" t="s">
        <v>301</v>
      </c>
      <c r="C1198" s="324" t="s">
        <v>315</v>
      </c>
      <c r="D1198" s="324"/>
      <c r="E1198" s="324"/>
      <c r="F1198" s="326" t="s">
        <v>299</v>
      </c>
    </row>
    <row r="1199" spans="1:6" ht="15.75" thickBot="1" x14ac:dyDescent="0.3">
      <c r="A1199" s="323"/>
      <c r="B1199" s="325"/>
      <c r="C1199" s="50" t="s">
        <v>55</v>
      </c>
      <c r="D1199" s="50" t="s">
        <v>56</v>
      </c>
      <c r="E1199" s="50" t="s">
        <v>57</v>
      </c>
      <c r="F1199" s="327"/>
    </row>
    <row r="1200" spans="1:6" x14ac:dyDescent="0.25">
      <c r="A1200" s="251" t="s">
        <v>289</v>
      </c>
      <c r="B1200" s="191" t="s">
        <v>37</v>
      </c>
      <c r="C1200" s="52">
        <v>0</v>
      </c>
      <c r="D1200" s="52">
        <v>0</v>
      </c>
      <c r="E1200" s="52">
        <v>0</v>
      </c>
      <c r="F1200" s="124">
        <f t="shared" ref="F1200:F1202" si="153">SUM(C1200:E1200)</f>
        <v>0</v>
      </c>
    </row>
    <row r="1201" spans="1:6" x14ac:dyDescent="0.25">
      <c r="A1201" s="251"/>
      <c r="B1201" s="176" t="s">
        <v>38</v>
      </c>
      <c r="C1201" s="52">
        <v>0</v>
      </c>
      <c r="D1201" s="52">
        <v>0</v>
      </c>
      <c r="E1201" s="52">
        <v>0</v>
      </c>
      <c r="F1201" s="124">
        <f t="shared" si="153"/>
        <v>0</v>
      </c>
    </row>
    <row r="1202" spans="1:6" x14ac:dyDescent="0.25">
      <c r="A1202" s="251"/>
      <c r="B1202" s="176" t="s">
        <v>39</v>
      </c>
      <c r="C1202" s="52">
        <v>0</v>
      </c>
      <c r="D1202" s="52">
        <v>0</v>
      </c>
      <c r="E1202" s="52">
        <v>0</v>
      </c>
      <c r="F1202" s="124">
        <f t="shared" si="153"/>
        <v>0</v>
      </c>
    </row>
    <row r="1203" spans="1:6" x14ac:dyDescent="0.25">
      <c r="A1203" s="251"/>
      <c r="B1203" s="176" t="s">
        <v>40</v>
      </c>
      <c r="C1203" s="52">
        <v>0</v>
      </c>
      <c r="D1203" s="52">
        <v>0</v>
      </c>
      <c r="E1203" s="52">
        <v>0</v>
      </c>
      <c r="F1203" s="124">
        <f>SUM(C1203:E1203)</f>
        <v>0</v>
      </c>
    </row>
    <row r="1204" spans="1:6" x14ac:dyDescent="0.25">
      <c r="A1204" s="251"/>
      <c r="B1204" s="176" t="s">
        <v>41</v>
      </c>
      <c r="C1204" s="52">
        <v>0</v>
      </c>
      <c r="D1204" s="52">
        <v>0</v>
      </c>
      <c r="E1204" s="52">
        <v>0</v>
      </c>
      <c r="F1204" s="124">
        <f t="shared" ref="F1204:F1207" si="154">SUM(C1204:E1204)</f>
        <v>0</v>
      </c>
    </row>
    <row r="1205" spans="1:6" x14ac:dyDescent="0.25">
      <c r="A1205" s="251"/>
      <c r="B1205" s="176" t="s">
        <v>42</v>
      </c>
      <c r="C1205" s="52">
        <v>0</v>
      </c>
      <c r="D1205" s="52">
        <v>0</v>
      </c>
      <c r="E1205" s="52">
        <v>0</v>
      </c>
      <c r="F1205" s="124">
        <f t="shared" si="154"/>
        <v>0</v>
      </c>
    </row>
    <row r="1206" spans="1:6" x14ac:dyDescent="0.25">
      <c r="A1206" s="251"/>
      <c r="B1206" s="176" t="s">
        <v>51</v>
      </c>
      <c r="C1206" s="52">
        <v>0</v>
      </c>
      <c r="D1206" s="52">
        <v>0</v>
      </c>
      <c r="E1206" s="52">
        <v>0</v>
      </c>
      <c r="F1206" s="124">
        <f t="shared" si="154"/>
        <v>0</v>
      </c>
    </row>
    <row r="1207" spans="1:6" x14ac:dyDescent="0.25">
      <c r="A1207" s="251"/>
      <c r="B1207" s="176" t="s">
        <v>43</v>
      </c>
      <c r="C1207" s="52">
        <v>0</v>
      </c>
      <c r="D1207" s="52">
        <v>0</v>
      </c>
      <c r="E1207" s="52">
        <v>0</v>
      </c>
      <c r="F1207" s="124">
        <f t="shared" si="154"/>
        <v>0</v>
      </c>
    </row>
    <row r="1208" spans="1:6" x14ac:dyDescent="0.25">
      <c r="A1208" s="251"/>
      <c r="B1208" s="176" t="s">
        <v>44</v>
      </c>
      <c r="C1208" s="52">
        <v>0</v>
      </c>
      <c r="D1208" s="52">
        <v>0</v>
      </c>
      <c r="E1208" s="52">
        <v>0</v>
      </c>
      <c r="F1208" s="124">
        <f>SUM(C1208:E1208)</f>
        <v>0</v>
      </c>
    </row>
    <row r="1209" spans="1:6" x14ac:dyDescent="0.25">
      <c r="A1209" s="251"/>
      <c r="B1209" s="176" t="s">
        <v>45</v>
      </c>
      <c r="C1209" s="52">
        <v>0</v>
      </c>
      <c r="D1209" s="52">
        <v>0</v>
      </c>
      <c r="E1209" s="52">
        <v>0</v>
      </c>
      <c r="F1209" s="124">
        <f t="shared" ref="F1209:F1217" si="155">SUM(C1209:E1209)</f>
        <v>0</v>
      </c>
    </row>
    <row r="1210" spans="1:6" x14ac:dyDescent="0.25">
      <c r="A1210" s="251"/>
      <c r="B1210" s="176" t="s">
        <v>52</v>
      </c>
      <c r="C1210" s="52">
        <v>0</v>
      </c>
      <c r="D1210" s="52">
        <v>0</v>
      </c>
      <c r="E1210" s="52">
        <v>0</v>
      </c>
      <c r="F1210" s="124">
        <f t="shared" si="155"/>
        <v>0</v>
      </c>
    </row>
    <row r="1211" spans="1:6" x14ac:dyDescent="0.25">
      <c r="A1211" s="251"/>
      <c r="B1211" s="176" t="s">
        <v>46</v>
      </c>
      <c r="C1211" s="52">
        <v>0</v>
      </c>
      <c r="D1211" s="52">
        <v>0</v>
      </c>
      <c r="E1211" s="52">
        <v>0</v>
      </c>
      <c r="F1211" s="124">
        <f t="shared" si="155"/>
        <v>0</v>
      </c>
    </row>
    <row r="1212" spans="1:6" ht="25.5" x14ac:dyDescent="0.25">
      <c r="A1212" s="251"/>
      <c r="B1212" s="176" t="s">
        <v>47</v>
      </c>
      <c r="C1212" s="52">
        <v>0</v>
      </c>
      <c r="D1212" s="52">
        <v>0</v>
      </c>
      <c r="E1212" s="52">
        <v>0</v>
      </c>
      <c r="F1212" s="124">
        <f t="shared" si="155"/>
        <v>0</v>
      </c>
    </row>
    <row r="1213" spans="1:6" x14ac:dyDescent="0.25">
      <c r="A1213" s="251"/>
      <c r="B1213" s="176" t="s">
        <v>48</v>
      </c>
      <c r="C1213" s="52">
        <v>0</v>
      </c>
      <c r="D1213" s="52">
        <v>0</v>
      </c>
      <c r="E1213" s="52">
        <v>0</v>
      </c>
      <c r="F1213" s="124">
        <f t="shared" si="155"/>
        <v>0</v>
      </c>
    </row>
    <row r="1214" spans="1:6" x14ac:dyDescent="0.25">
      <c r="A1214" s="251"/>
      <c r="B1214" s="176" t="s">
        <v>49</v>
      </c>
      <c r="C1214" s="52">
        <v>0</v>
      </c>
      <c r="D1214" s="52">
        <v>0</v>
      </c>
      <c r="E1214" s="52">
        <v>0</v>
      </c>
      <c r="F1214" s="124">
        <f t="shared" si="155"/>
        <v>0</v>
      </c>
    </row>
    <row r="1215" spans="1:6" x14ac:dyDescent="0.25">
      <c r="A1215" s="251"/>
      <c r="B1215" s="176" t="s">
        <v>53</v>
      </c>
      <c r="C1215" s="52">
        <v>0</v>
      </c>
      <c r="D1215" s="52">
        <v>0</v>
      </c>
      <c r="E1215" s="52">
        <v>0</v>
      </c>
      <c r="F1215" s="124">
        <f t="shared" si="155"/>
        <v>0</v>
      </c>
    </row>
    <row r="1216" spans="1:6" x14ac:dyDescent="0.25">
      <c r="A1216" s="251"/>
      <c r="B1216" s="187" t="s">
        <v>50</v>
      </c>
      <c r="C1216" s="52">
        <v>0</v>
      </c>
      <c r="D1216" s="52">
        <v>0</v>
      </c>
      <c r="E1216" s="52">
        <v>0</v>
      </c>
      <c r="F1216" s="124">
        <f t="shared" si="155"/>
        <v>0</v>
      </c>
    </row>
    <row r="1217" spans="1:6" ht="15.75" thickBot="1" x14ac:dyDescent="0.3">
      <c r="A1217" s="251"/>
      <c r="B1217" s="188" t="s">
        <v>20</v>
      </c>
      <c r="C1217" s="52">
        <v>0</v>
      </c>
      <c r="D1217" s="52">
        <v>0</v>
      </c>
      <c r="E1217" s="52">
        <v>0</v>
      </c>
      <c r="F1217" s="124">
        <f t="shared" si="155"/>
        <v>0</v>
      </c>
    </row>
    <row r="1218" spans="1:6" ht="15.75" thickBot="1" x14ac:dyDescent="0.3">
      <c r="A1218" s="262" t="s">
        <v>299</v>
      </c>
      <c r="B1218" s="263"/>
      <c r="C1218" s="103">
        <f>SUM(C1200:C1217)</f>
        <v>0</v>
      </c>
      <c r="D1218" s="103">
        <f>SUM(D1200:D1217)</f>
        <v>0</v>
      </c>
      <c r="E1218" s="103">
        <f>SUM(E1200:E1217)</f>
        <v>0</v>
      </c>
      <c r="F1218" s="131">
        <f>SUM(F1200:F1217)</f>
        <v>0</v>
      </c>
    </row>
    <row r="1219" spans="1:6" x14ac:dyDescent="0.25">
      <c r="A1219" s="322" t="s">
        <v>314</v>
      </c>
      <c r="B1219" s="324" t="s">
        <v>301</v>
      </c>
      <c r="C1219" s="324" t="s">
        <v>315</v>
      </c>
      <c r="D1219" s="324"/>
      <c r="E1219" s="324"/>
      <c r="F1219" s="326" t="s">
        <v>299</v>
      </c>
    </row>
    <row r="1220" spans="1:6" ht="15.75" thickBot="1" x14ac:dyDescent="0.3">
      <c r="A1220" s="323"/>
      <c r="B1220" s="325"/>
      <c r="C1220" s="50" t="s">
        <v>55</v>
      </c>
      <c r="D1220" s="50" t="s">
        <v>56</v>
      </c>
      <c r="E1220" s="50" t="s">
        <v>57</v>
      </c>
      <c r="F1220" s="327"/>
    </row>
    <row r="1221" spans="1:6" x14ac:dyDescent="0.25">
      <c r="A1221" s="251" t="s">
        <v>290</v>
      </c>
      <c r="B1221" s="191" t="s">
        <v>37</v>
      </c>
      <c r="C1221" s="52">
        <v>0</v>
      </c>
      <c r="D1221" s="52">
        <v>0</v>
      </c>
      <c r="E1221" s="52">
        <v>0</v>
      </c>
      <c r="F1221" s="124">
        <f t="shared" ref="F1221:F1223" si="156">SUM(C1221:E1221)</f>
        <v>0</v>
      </c>
    </row>
    <row r="1222" spans="1:6" x14ac:dyDescent="0.25">
      <c r="A1222" s="251"/>
      <c r="B1222" s="176" t="s">
        <v>38</v>
      </c>
      <c r="C1222" s="52">
        <v>0</v>
      </c>
      <c r="D1222" s="52">
        <v>0</v>
      </c>
      <c r="E1222" s="52">
        <v>0</v>
      </c>
      <c r="F1222" s="124">
        <f t="shared" si="156"/>
        <v>0</v>
      </c>
    </row>
    <row r="1223" spans="1:6" x14ac:dyDescent="0.25">
      <c r="A1223" s="251"/>
      <c r="B1223" s="176" t="s">
        <v>39</v>
      </c>
      <c r="C1223" s="52">
        <v>0</v>
      </c>
      <c r="D1223" s="52">
        <v>0</v>
      </c>
      <c r="E1223" s="52">
        <v>0</v>
      </c>
      <c r="F1223" s="124">
        <f t="shared" si="156"/>
        <v>0</v>
      </c>
    </row>
    <row r="1224" spans="1:6" x14ac:dyDescent="0.25">
      <c r="A1224" s="251"/>
      <c r="B1224" s="176" t="s">
        <v>40</v>
      </c>
      <c r="C1224" s="52">
        <v>0</v>
      </c>
      <c r="D1224" s="52">
        <v>0</v>
      </c>
      <c r="E1224" s="52">
        <v>0</v>
      </c>
      <c r="F1224" s="124">
        <f>SUM(C1224:E1224)</f>
        <v>0</v>
      </c>
    </row>
    <row r="1225" spans="1:6" x14ac:dyDescent="0.25">
      <c r="A1225" s="251"/>
      <c r="B1225" s="176" t="s">
        <v>41</v>
      </c>
      <c r="C1225" s="52">
        <v>0</v>
      </c>
      <c r="D1225" s="52">
        <v>0</v>
      </c>
      <c r="E1225" s="52">
        <v>0</v>
      </c>
      <c r="F1225" s="124">
        <f t="shared" ref="F1225:F1228" si="157">SUM(C1225:E1225)</f>
        <v>0</v>
      </c>
    </row>
    <row r="1226" spans="1:6" x14ac:dyDescent="0.25">
      <c r="A1226" s="251"/>
      <c r="B1226" s="176" t="s">
        <v>42</v>
      </c>
      <c r="C1226" s="52">
        <v>0</v>
      </c>
      <c r="D1226" s="52">
        <v>0</v>
      </c>
      <c r="E1226" s="52">
        <v>0</v>
      </c>
      <c r="F1226" s="124">
        <f t="shared" si="157"/>
        <v>0</v>
      </c>
    </row>
    <row r="1227" spans="1:6" x14ac:dyDescent="0.25">
      <c r="A1227" s="251"/>
      <c r="B1227" s="176" t="s">
        <v>51</v>
      </c>
      <c r="C1227" s="52">
        <v>0</v>
      </c>
      <c r="D1227" s="52">
        <v>0</v>
      </c>
      <c r="E1227" s="52">
        <v>0</v>
      </c>
      <c r="F1227" s="124">
        <f t="shared" si="157"/>
        <v>0</v>
      </c>
    </row>
    <row r="1228" spans="1:6" x14ac:dyDescent="0.25">
      <c r="A1228" s="251"/>
      <c r="B1228" s="176" t="s">
        <v>43</v>
      </c>
      <c r="C1228" s="52">
        <v>0</v>
      </c>
      <c r="D1228" s="52">
        <v>0</v>
      </c>
      <c r="E1228" s="52">
        <v>0</v>
      </c>
      <c r="F1228" s="124">
        <f t="shared" si="157"/>
        <v>0</v>
      </c>
    </row>
    <row r="1229" spans="1:6" x14ac:dyDescent="0.25">
      <c r="A1229" s="251"/>
      <c r="B1229" s="176" t="s">
        <v>44</v>
      </c>
      <c r="C1229" s="52">
        <v>0</v>
      </c>
      <c r="D1229" s="52">
        <v>0</v>
      </c>
      <c r="E1229" s="52">
        <v>0</v>
      </c>
      <c r="F1229" s="124">
        <f>SUM(C1229:E1229)</f>
        <v>0</v>
      </c>
    </row>
    <row r="1230" spans="1:6" x14ac:dyDescent="0.25">
      <c r="A1230" s="251"/>
      <c r="B1230" s="176" t="s">
        <v>45</v>
      </c>
      <c r="C1230" s="52">
        <v>0</v>
      </c>
      <c r="D1230" s="52">
        <v>0</v>
      </c>
      <c r="E1230" s="52">
        <v>0</v>
      </c>
      <c r="F1230" s="124">
        <f t="shared" ref="F1230:F1238" si="158">SUM(C1230:E1230)</f>
        <v>0</v>
      </c>
    </row>
    <row r="1231" spans="1:6" x14ac:dyDescent="0.25">
      <c r="A1231" s="251"/>
      <c r="B1231" s="176" t="s">
        <v>52</v>
      </c>
      <c r="C1231" s="52">
        <v>0</v>
      </c>
      <c r="D1231" s="52">
        <v>0</v>
      </c>
      <c r="E1231" s="52">
        <v>0</v>
      </c>
      <c r="F1231" s="124">
        <f t="shared" si="158"/>
        <v>0</v>
      </c>
    </row>
    <row r="1232" spans="1:6" x14ac:dyDescent="0.25">
      <c r="A1232" s="251"/>
      <c r="B1232" s="176" t="s">
        <v>46</v>
      </c>
      <c r="C1232" s="52">
        <v>0</v>
      </c>
      <c r="D1232" s="52">
        <v>0</v>
      </c>
      <c r="E1232" s="52">
        <v>0</v>
      </c>
      <c r="F1232" s="124">
        <f t="shared" si="158"/>
        <v>0</v>
      </c>
    </row>
    <row r="1233" spans="1:6" ht="25.5" x14ac:dyDescent="0.25">
      <c r="A1233" s="251"/>
      <c r="B1233" s="176" t="s">
        <v>47</v>
      </c>
      <c r="C1233" s="52">
        <v>0</v>
      </c>
      <c r="D1233" s="52">
        <v>0</v>
      </c>
      <c r="E1233" s="52">
        <v>0</v>
      </c>
      <c r="F1233" s="124">
        <f t="shared" si="158"/>
        <v>0</v>
      </c>
    </row>
    <row r="1234" spans="1:6" x14ac:dyDescent="0.25">
      <c r="A1234" s="251"/>
      <c r="B1234" s="176" t="s">
        <v>48</v>
      </c>
      <c r="C1234" s="52">
        <v>0</v>
      </c>
      <c r="D1234" s="52">
        <v>0</v>
      </c>
      <c r="E1234" s="52">
        <v>0</v>
      </c>
      <c r="F1234" s="124">
        <f t="shared" si="158"/>
        <v>0</v>
      </c>
    </row>
    <row r="1235" spans="1:6" x14ac:dyDescent="0.25">
      <c r="A1235" s="251"/>
      <c r="B1235" s="176" t="s">
        <v>49</v>
      </c>
      <c r="C1235" s="52">
        <v>0</v>
      </c>
      <c r="D1235" s="52">
        <v>0</v>
      </c>
      <c r="E1235" s="52">
        <v>0</v>
      </c>
      <c r="F1235" s="124">
        <f t="shared" si="158"/>
        <v>0</v>
      </c>
    </row>
    <row r="1236" spans="1:6" x14ac:dyDescent="0.25">
      <c r="A1236" s="251"/>
      <c r="B1236" s="176" t="s">
        <v>53</v>
      </c>
      <c r="C1236" s="52">
        <v>0</v>
      </c>
      <c r="D1236" s="52">
        <v>0</v>
      </c>
      <c r="E1236" s="52">
        <v>0</v>
      </c>
      <c r="F1236" s="124">
        <f t="shared" si="158"/>
        <v>0</v>
      </c>
    </row>
    <row r="1237" spans="1:6" x14ac:dyDescent="0.25">
      <c r="A1237" s="251"/>
      <c r="B1237" s="187" t="s">
        <v>50</v>
      </c>
      <c r="C1237" s="52">
        <v>0</v>
      </c>
      <c r="D1237" s="52">
        <v>0</v>
      </c>
      <c r="E1237" s="52">
        <v>0</v>
      </c>
      <c r="F1237" s="124">
        <f t="shared" si="158"/>
        <v>0</v>
      </c>
    </row>
    <row r="1238" spans="1:6" ht="15.75" thickBot="1" x14ac:dyDescent="0.3">
      <c r="A1238" s="251"/>
      <c r="B1238" s="188" t="s">
        <v>20</v>
      </c>
      <c r="C1238" s="52">
        <v>0</v>
      </c>
      <c r="D1238" s="52">
        <v>0</v>
      </c>
      <c r="E1238" s="52">
        <v>0</v>
      </c>
      <c r="F1238" s="124">
        <f t="shared" si="158"/>
        <v>0</v>
      </c>
    </row>
    <row r="1239" spans="1:6" ht="15.75" thickBot="1" x14ac:dyDescent="0.3">
      <c r="A1239" s="262" t="s">
        <v>299</v>
      </c>
      <c r="B1239" s="263"/>
      <c r="C1239" s="103">
        <f>SUM(C1221:C1238)</f>
        <v>0</v>
      </c>
      <c r="D1239" s="103">
        <f>SUM(D1221:D1238)</f>
        <v>0</v>
      </c>
      <c r="E1239" s="103">
        <f>SUM(E1221:E1238)</f>
        <v>0</v>
      </c>
      <c r="F1239" s="131">
        <f>SUM(F1221:F1238)</f>
        <v>0</v>
      </c>
    </row>
    <row r="1240" spans="1:6" x14ac:dyDescent="0.25">
      <c r="A1240" s="322" t="s">
        <v>314</v>
      </c>
      <c r="B1240" s="324" t="s">
        <v>301</v>
      </c>
      <c r="C1240" s="324" t="s">
        <v>315</v>
      </c>
      <c r="D1240" s="324"/>
      <c r="E1240" s="324"/>
      <c r="F1240" s="326" t="s">
        <v>299</v>
      </c>
    </row>
    <row r="1241" spans="1:6" ht="15.75" thickBot="1" x14ac:dyDescent="0.3">
      <c r="A1241" s="323"/>
      <c r="B1241" s="325"/>
      <c r="C1241" s="50" t="s">
        <v>55</v>
      </c>
      <c r="D1241" s="50" t="s">
        <v>56</v>
      </c>
      <c r="E1241" s="50" t="s">
        <v>57</v>
      </c>
      <c r="F1241" s="327"/>
    </row>
    <row r="1242" spans="1:6" x14ac:dyDescent="0.25">
      <c r="A1242" s="251" t="s">
        <v>291</v>
      </c>
      <c r="B1242" s="191" t="s">
        <v>37</v>
      </c>
      <c r="C1242" s="52">
        <v>0</v>
      </c>
      <c r="D1242" s="52">
        <v>0</v>
      </c>
      <c r="E1242" s="52">
        <v>0</v>
      </c>
      <c r="F1242" s="124">
        <f t="shared" ref="F1242:F1244" si="159">SUM(C1242:E1242)</f>
        <v>0</v>
      </c>
    </row>
    <row r="1243" spans="1:6" x14ac:dyDescent="0.25">
      <c r="A1243" s="251"/>
      <c r="B1243" s="176" t="s">
        <v>38</v>
      </c>
      <c r="C1243" s="52">
        <v>0</v>
      </c>
      <c r="D1243" s="52">
        <v>0</v>
      </c>
      <c r="E1243" s="52">
        <v>0</v>
      </c>
      <c r="F1243" s="124">
        <f t="shared" si="159"/>
        <v>0</v>
      </c>
    </row>
    <row r="1244" spans="1:6" x14ac:dyDescent="0.25">
      <c r="A1244" s="251"/>
      <c r="B1244" s="176" t="s">
        <v>39</v>
      </c>
      <c r="C1244" s="52">
        <v>0</v>
      </c>
      <c r="D1244" s="52">
        <v>0</v>
      </c>
      <c r="E1244" s="52">
        <v>0</v>
      </c>
      <c r="F1244" s="124">
        <f t="shared" si="159"/>
        <v>0</v>
      </c>
    </row>
    <row r="1245" spans="1:6" x14ac:dyDescent="0.25">
      <c r="A1245" s="251"/>
      <c r="B1245" s="176" t="s">
        <v>40</v>
      </c>
      <c r="C1245" s="52">
        <v>0</v>
      </c>
      <c r="D1245" s="52">
        <v>0</v>
      </c>
      <c r="E1245" s="52">
        <v>0</v>
      </c>
      <c r="F1245" s="124">
        <f>SUM(C1245:E1245)</f>
        <v>0</v>
      </c>
    </row>
    <row r="1246" spans="1:6" x14ac:dyDescent="0.25">
      <c r="A1246" s="251"/>
      <c r="B1246" s="176" t="s">
        <v>41</v>
      </c>
      <c r="C1246" s="52">
        <v>0</v>
      </c>
      <c r="D1246" s="52">
        <v>0</v>
      </c>
      <c r="E1246" s="52">
        <v>0</v>
      </c>
      <c r="F1246" s="124">
        <f t="shared" ref="F1246:F1249" si="160">SUM(C1246:E1246)</f>
        <v>0</v>
      </c>
    </row>
    <row r="1247" spans="1:6" x14ac:dyDescent="0.25">
      <c r="A1247" s="251"/>
      <c r="B1247" s="176" t="s">
        <v>42</v>
      </c>
      <c r="C1247" s="52">
        <v>0</v>
      </c>
      <c r="D1247" s="52">
        <v>0</v>
      </c>
      <c r="E1247" s="52">
        <v>0</v>
      </c>
      <c r="F1247" s="124">
        <f t="shared" si="160"/>
        <v>0</v>
      </c>
    </row>
    <row r="1248" spans="1:6" x14ac:dyDescent="0.25">
      <c r="A1248" s="251"/>
      <c r="B1248" s="176" t="s">
        <v>51</v>
      </c>
      <c r="C1248" s="52">
        <v>0</v>
      </c>
      <c r="D1248" s="52">
        <v>0</v>
      </c>
      <c r="E1248" s="52">
        <v>0</v>
      </c>
      <c r="F1248" s="124">
        <f t="shared" si="160"/>
        <v>0</v>
      </c>
    </row>
    <row r="1249" spans="1:6" x14ac:dyDescent="0.25">
      <c r="A1249" s="251"/>
      <c r="B1249" s="176" t="s">
        <v>43</v>
      </c>
      <c r="C1249" s="52">
        <v>0</v>
      </c>
      <c r="D1249" s="52">
        <v>0</v>
      </c>
      <c r="E1249" s="52">
        <v>0</v>
      </c>
      <c r="F1249" s="124">
        <f t="shared" si="160"/>
        <v>0</v>
      </c>
    </row>
    <row r="1250" spans="1:6" x14ac:dyDescent="0.25">
      <c r="A1250" s="251"/>
      <c r="B1250" s="176" t="s">
        <v>44</v>
      </c>
      <c r="C1250" s="52">
        <v>0</v>
      </c>
      <c r="D1250" s="52">
        <v>0</v>
      </c>
      <c r="E1250" s="52">
        <v>0</v>
      </c>
      <c r="F1250" s="124">
        <f>SUM(C1250:E1250)</f>
        <v>0</v>
      </c>
    </row>
    <row r="1251" spans="1:6" x14ac:dyDescent="0.25">
      <c r="A1251" s="251"/>
      <c r="B1251" s="176" t="s">
        <v>45</v>
      </c>
      <c r="C1251" s="52">
        <v>0</v>
      </c>
      <c r="D1251" s="52">
        <v>0</v>
      </c>
      <c r="E1251" s="52">
        <v>0</v>
      </c>
      <c r="F1251" s="124">
        <f t="shared" ref="F1251:F1259" si="161">SUM(C1251:E1251)</f>
        <v>0</v>
      </c>
    </row>
    <row r="1252" spans="1:6" x14ac:dyDescent="0.25">
      <c r="A1252" s="251"/>
      <c r="B1252" s="176" t="s">
        <v>52</v>
      </c>
      <c r="C1252" s="52">
        <v>0</v>
      </c>
      <c r="D1252" s="52">
        <v>0</v>
      </c>
      <c r="E1252" s="52">
        <v>0</v>
      </c>
      <c r="F1252" s="124">
        <f t="shared" si="161"/>
        <v>0</v>
      </c>
    </row>
    <row r="1253" spans="1:6" x14ac:dyDescent="0.25">
      <c r="A1253" s="251"/>
      <c r="B1253" s="176" t="s">
        <v>46</v>
      </c>
      <c r="C1253" s="52">
        <v>0</v>
      </c>
      <c r="D1253" s="52">
        <v>0</v>
      </c>
      <c r="E1253" s="52">
        <v>0</v>
      </c>
      <c r="F1253" s="124">
        <f t="shared" si="161"/>
        <v>0</v>
      </c>
    </row>
    <row r="1254" spans="1:6" ht="25.5" x14ac:dyDescent="0.25">
      <c r="A1254" s="251"/>
      <c r="B1254" s="176" t="s">
        <v>47</v>
      </c>
      <c r="C1254" s="52">
        <v>0</v>
      </c>
      <c r="D1254" s="52">
        <v>0</v>
      </c>
      <c r="E1254" s="52">
        <v>0</v>
      </c>
      <c r="F1254" s="124">
        <f t="shared" si="161"/>
        <v>0</v>
      </c>
    </row>
    <row r="1255" spans="1:6" x14ac:dyDescent="0.25">
      <c r="A1255" s="251"/>
      <c r="B1255" s="176" t="s">
        <v>48</v>
      </c>
      <c r="C1255" s="52">
        <v>0</v>
      </c>
      <c r="D1255" s="52">
        <v>0</v>
      </c>
      <c r="E1255" s="52">
        <v>0</v>
      </c>
      <c r="F1255" s="124">
        <f t="shared" si="161"/>
        <v>0</v>
      </c>
    </row>
    <row r="1256" spans="1:6" x14ac:dyDescent="0.25">
      <c r="A1256" s="251"/>
      <c r="B1256" s="176" t="s">
        <v>49</v>
      </c>
      <c r="C1256" s="52">
        <v>0</v>
      </c>
      <c r="D1256" s="52">
        <v>0</v>
      </c>
      <c r="E1256" s="52">
        <v>0</v>
      </c>
      <c r="F1256" s="124">
        <f t="shared" si="161"/>
        <v>0</v>
      </c>
    </row>
    <row r="1257" spans="1:6" x14ac:dyDescent="0.25">
      <c r="A1257" s="251"/>
      <c r="B1257" s="176" t="s">
        <v>53</v>
      </c>
      <c r="C1257" s="52">
        <v>0</v>
      </c>
      <c r="D1257" s="52">
        <v>0</v>
      </c>
      <c r="E1257" s="52">
        <v>0</v>
      </c>
      <c r="F1257" s="124">
        <f t="shared" si="161"/>
        <v>0</v>
      </c>
    </row>
    <row r="1258" spans="1:6" x14ac:dyDescent="0.25">
      <c r="A1258" s="251"/>
      <c r="B1258" s="187" t="s">
        <v>50</v>
      </c>
      <c r="C1258" s="52">
        <v>0</v>
      </c>
      <c r="D1258" s="52">
        <v>0</v>
      </c>
      <c r="E1258" s="52">
        <v>0</v>
      </c>
      <c r="F1258" s="124">
        <f t="shared" si="161"/>
        <v>0</v>
      </c>
    </row>
    <row r="1259" spans="1:6" ht="15.75" thickBot="1" x14ac:dyDescent="0.3">
      <c r="A1259" s="251"/>
      <c r="B1259" s="188" t="s">
        <v>20</v>
      </c>
      <c r="C1259" s="52">
        <v>0</v>
      </c>
      <c r="D1259" s="52">
        <v>0</v>
      </c>
      <c r="E1259" s="52">
        <v>0</v>
      </c>
      <c r="F1259" s="124">
        <f t="shared" si="161"/>
        <v>0</v>
      </c>
    </row>
    <row r="1260" spans="1:6" ht="15.75" thickBot="1" x14ac:dyDescent="0.3">
      <c r="A1260" s="262" t="s">
        <v>299</v>
      </c>
      <c r="B1260" s="263"/>
      <c r="C1260" s="103">
        <f>SUM(C1242:C1259)</f>
        <v>0</v>
      </c>
      <c r="D1260" s="103">
        <f>SUM(D1242:D1259)</f>
        <v>0</v>
      </c>
      <c r="E1260" s="103">
        <f>SUM(E1242:E1259)</f>
        <v>0</v>
      </c>
      <c r="F1260" s="131">
        <f>SUM(F1242:F1259)</f>
        <v>0</v>
      </c>
    </row>
    <row r="1261" spans="1:6" x14ac:dyDescent="0.25">
      <c r="A1261" s="322" t="s">
        <v>314</v>
      </c>
      <c r="B1261" s="324" t="s">
        <v>301</v>
      </c>
      <c r="C1261" s="324" t="s">
        <v>315</v>
      </c>
      <c r="D1261" s="324"/>
      <c r="E1261" s="324"/>
      <c r="F1261" s="326" t="s">
        <v>299</v>
      </c>
    </row>
    <row r="1262" spans="1:6" ht="15.75" thickBot="1" x14ac:dyDescent="0.3">
      <c r="A1262" s="323"/>
      <c r="B1262" s="325"/>
      <c r="C1262" s="50" t="s">
        <v>55</v>
      </c>
      <c r="D1262" s="50" t="s">
        <v>56</v>
      </c>
      <c r="E1262" s="50" t="s">
        <v>57</v>
      </c>
      <c r="F1262" s="327"/>
    </row>
    <row r="1263" spans="1:6" x14ac:dyDescent="0.25">
      <c r="A1263" s="251" t="s">
        <v>292</v>
      </c>
      <c r="B1263" s="191" t="s">
        <v>37</v>
      </c>
      <c r="C1263" s="52">
        <v>0</v>
      </c>
      <c r="D1263" s="52">
        <v>0</v>
      </c>
      <c r="E1263" s="52">
        <v>0</v>
      </c>
      <c r="F1263" s="124">
        <f t="shared" ref="F1263:F1265" si="162">SUM(C1263:E1263)</f>
        <v>0</v>
      </c>
    </row>
    <row r="1264" spans="1:6" x14ac:dyDescent="0.25">
      <c r="A1264" s="251"/>
      <c r="B1264" s="176" t="s">
        <v>38</v>
      </c>
      <c r="C1264" s="52">
        <v>0</v>
      </c>
      <c r="D1264" s="52">
        <v>0</v>
      </c>
      <c r="E1264" s="52">
        <v>0</v>
      </c>
      <c r="F1264" s="124">
        <f t="shared" si="162"/>
        <v>0</v>
      </c>
    </row>
    <row r="1265" spans="1:6" x14ac:dyDescent="0.25">
      <c r="A1265" s="251"/>
      <c r="B1265" s="176" t="s">
        <v>39</v>
      </c>
      <c r="C1265" s="52">
        <v>0</v>
      </c>
      <c r="D1265" s="52">
        <v>0</v>
      </c>
      <c r="E1265" s="52">
        <v>0</v>
      </c>
      <c r="F1265" s="124">
        <f t="shared" si="162"/>
        <v>0</v>
      </c>
    </row>
    <row r="1266" spans="1:6" x14ac:dyDescent="0.25">
      <c r="A1266" s="251"/>
      <c r="B1266" s="176" t="s">
        <v>40</v>
      </c>
      <c r="C1266" s="52">
        <v>0</v>
      </c>
      <c r="D1266" s="52">
        <v>0</v>
      </c>
      <c r="E1266" s="52">
        <v>0</v>
      </c>
      <c r="F1266" s="124">
        <f>SUM(C1266:E1266)</f>
        <v>0</v>
      </c>
    </row>
    <row r="1267" spans="1:6" x14ac:dyDescent="0.25">
      <c r="A1267" s="251"/>
      <c r="B1267" s="176" t="s">
        <v>41</v>
      </c>
      <c r="C1267" s="52">
        <v>0</v>
      </c>
      <c r="D1267" s="52">
        <v>0</v>
      </c>
      <c r="E1267" s="52">
        <v>0</v>
      </c>
      <c r="F1267" s="124">
        <f t="shared" ref="F1267:F1270" si="163">SUM(C1267:E1267)</f>
        <v>0</v>
      </c>
    </row>
    <row r="1268" spans="1:6" x14ac:dyDescent="0.25">
      <c r="A1268" s="251"/>
      <c r="B1268" s="176" t="s">
        <v>42</v>
      </c>
      <c r="C1268" s="52">
        <v>0</v>
      </c>
      <c r="D1268" s="52">
        <v>0</v>
      </c>
      <c r="E1268" s="52">
        <v>0</v>
      </c>
      <c r="F1268" s="124">
        <f t="shared" si="163"/>
        <v>0</v>
      </c>
    </row>
    <row r="1269" spans="1:6" x14ac:dyDescent="0.25">
      <c r="A1269" s="251"/>
      <c r="B1269" s="176" t="s">
        <v>51</v>
      </c>
      <c r="C1269" s="52">
        <v>0</v>
      </c>
      <c r="D1269" s="52">
        <v>0</v>
      </c>
      <c r="E1269" s="52">
        <v>0</v>
      </c>
      <c r="F1269" s="124">
        <f t="shared" si="163"/>
        <v>0</v>
      </c>
    </row>
    <row r="1270" spans="1:6" x14ac:dyDescent="0.25">
      <c r="A1270" s="251"/>
      <c r="B1270" s="176" t="s">
        <v>43</v>
      </c>
      <c r="C1270" s="52">
        <v>0</v>
      </c>
      <c r="D1270" s="52">
        <v>0</v>
      </c>
      <c r="E1270" s="52">
        <v>0</v>
      </c>
      <c r="F1270" s="124">
        <f t="shared" si="163"/>
        <v>0</v>
      </c>
    </row>
    <row r="1271" spans="1:6" x14ac:dyDescent="0.25">
      <c r="A1271" s="251"/>
      <c r="B1271" s="176" t="s">
        <v>44</v>
      </c>
      <c r="C1271" s="52">
        <v>0</v>
      </c>
      <c r="D1271" s="52">
        <v>0</v>
      </c>
      <c r="E1271" s="52">
        <v>0</v>
      </c>
      <c r="F1271" s="124">
        <f>SUM(C1271:E1271)</f>
        <v>0</v>
      </c>
    </row>
    <row r="1272" spans="1:6" x14ac:dyDescent="0.25">
      <c r="A1272" s="251"/>
      <c r="B1272" s="176" t="s">
        <v>45</v>
      </c>
      <c r="C1272" s="52">
        <v>0</v>
      </c>
      <c r="D1272" s="52">
        <v>0</v>
      </c>
      <c r="E1272" s="52">
        <v>0</v>
      </c>
      <c r="F1272" s="124">
        <f t="shared" ref="F1272:F1280" si="164">SUM(C1272:E1272)</f>
        <v>0</v>
      </c>
    </row>
    <row r="1273" spans="1:6" x14ac:dyDescent="0.25">
      <c r="A1273" s="251"/>
      <c r="B1273" s="176" t="s">
        <v>52</v>
      </c>
      <c r="C1273" s="52">
        <v>0</v>
      </c>
      <c r="D1273" s="52">
        <v>0</v>
      </c>
      <c r="E1273" s="52">
        <v>0</v>
      </c>
      <c r="F1273" s="124">
        <f t="shared" si="164"/>
        <v>0</v>
      </c>
    </row>
    <row r="1274" spans="1:6" x14ac:dyDescent="0.25">
      <c r="A1274" s="251"/>
      <c r="B1274" s="176" t="s">
        <v>46</v>
      </c>
      <c r="C1274" s="52">
        <v>0</v>
      </c>
      <c r="D1274" s="52">
        <v>0</v>
      </c>
      <c r="E1274" s="52">
        <v>0</v>
      </c>
      <c r="F1274" s="124">
        <f t="shared" si="164"/>
        <v>0</v>
      </c>
    </row>
    <row r="1275" spans="1:6" ht="25.5" x14ac:dyDescent="0.25">
      <c r="A1275" s="251"/>
      <c r="B1275" s="176" t="s">
        <v>47</v>
      </c>
      <c r="C1275" s="52">
        <v>0</v>
      </c>
      <c r="D1275" s="52">
        <v>0</v>
      </c>
      <c r="E1275" s="52">
        <v>0</v>
      </c>
      <c r="F1275" s="124">
        <f t="shared" si="164"/>
        <v>0</v>
      </c>
    </row>
    <row r="1276" spans="1:6" x14ac:dyDescent="0.25">
      <c r="A1276" s="251"/>
      <c r="B1276" s="176" t="s">
        <v>48</v>
      </c>
      <c r="C1276" s="52">
        <v>0</v>
      </c>
      <c r="D1276" s="52">
        <v>0</v>
      </c>
      <c r="E1276" s="52">
        <v>0</v>
      </c>
      <c r="F1276" s="124">
        <f t="shared" si="164"/>
        <v>0</v>
      </c>
    </row>
    <row r="1277" spans="1:6" x14ac:dyDescent="0.25">
      <c r="A1277" s="251"/>
      <c r="B1277" s="176" t="s">
        <v>49</v>
      </c>
      <c r="C1277" s="52">
        <v>0</v>
      </c>
      <c r="D1277" s="52">
        <v>0</v>
      </c>
      <c r="E1277" s="52">
        <v>0</v>
      </c>
      <c r="F1277" s="124">
        <f t="shared" si="164"/>
        <v>0</v>
      </c>
    </row>
    <row r="1278" spans="1:6" x14ac:dyDescent="0.25">
      <c r="A1278" s="251"/>
      <c r="B1278" s="176" t="s">
        <v>53</v>
      </c>
      <c r="C1278" s="52">
        <v>0</v>
      </c>
      <c r="D1278" s="52">
        <v>0</v>
      </c>
      <c r="E1278" s="52">
        <v>0</v>
      </c>
      <c r="F1278" s="124">
        <f t="shared" si="164"/>
        <v>0</v>
      </c>
    </row>
    <row r="1279" spans="1:6" x14ac:dyDescent="0.25">
      <c r="A1279" s="251"/>
      <c r="B1279" s="187" t="s">
        <v>50</v>
      </c>
      <c r="C1279" s="52">
        <v>0</v>
      </c>
      <c r="D1279" s="52">
        <v>0</v>
      </c>
      <c r="E1279" s="52">
        <v>0</v>
      </c>
      <c r="F1279" s="124">
        <f t="shared" si="164"/>
        <v>0</v>
      </c>
    </row>
    <row r="1280" spans="1:6" ht="15.75" thickBot="1" x14ac:dyDescent="0.3">
      <c r="A1280" s="251"/>
      <c r="B1280" s="188" t="s">
        <v>20</v>
      </c>
      <c r="C1280" s="52">
        <v>0</v>
      </c>
      <c r="D1280" s="52">
        <v>0</v>
      </c>
      <c r="E1280" s="52">
        <v>0</v>
      </c>
      <c r="F1280" s="124">
        <f t="shared" si="164"/>
        <v>0</v>
      </c>
    </row>
    <row r="1281" spans="1:6" ht="15.75" thickBot="1" x14ac:dyDescent="0.3">
      <c r="A1281" s="262" t="s">
        <v>299</v>
      </c>
      <c r="B1281" s="263"/>
      <c r="C1281" s="103">
        <f>SUM(C1263:C1280)</f>
        <v>0</v>
      </c>
      <c r="D1281" s="103">
        <f>SUM(D1263:D1280)</f>
        <v>0</v>
      </c>
      <c r="E1281" s="103">
        <f>SUM(E1263:E1280)</f>
        <v>0</v>
      </c>
      <c r="F1281" s="131">
        <f>SUM(F1263:F1280)</f>
        <v>0</v>
      </c>
    </row>
    <row r="1282" spans="1:6" x14ac:dyDescent="0.25">
      <c r="A1282" s="322" t="s">
        <v>314</v>
      </c>
      <c r="B1282" s="324" t="s">
        <v>301</v>
      </c>
      <c r="C1282" s="324" t="s">
        <v>315</v>
      </c>
      <c r="D1282" s="324"/>
      <c r="E1282" s="324"/>
      <c r="F1282" s="326" t="s">
        <v>299</v>
      </c>
    </row>
    <row r="1283" spans="1:6" ht="15.75" thickBot="1" x14ac:dyDescent="0.3">
      <c r="A1283" s="323"/>
      <c r="B1283" s="325"/>
      <c r="C1283" s="50" t="s">
        <v>55</v>
      </c>
      <c r="D1283" s="50" t="s">
        <v>56</v>
      </c>
      <c r="E1283" s="50" t="s">
        <v>57</v>
      </c>
      <c r="F1283" s="327"/>
    </row>
    <row r="1284" spans="1:6" x14ac:dyDescent="0.25">
      <c r="A1284" s="251" t="s">
        <v>293</v>
      </c>
      <c r="B1284" s="191" t="s">
        <v>37</v>
      </c>
      <c r="C1284" s="52">
        <v>6</v>
      </c>
      <c r="D1284" s="52">
        <v>8</v>
      </c>
      <c r="E1284" s="52">
        <v>0</v>
      </c>
      <c r="F1284" s="124">
        <f t="shared" ref="F1284:F1286" si="165">SUM(C1284:E1284)</f>
        <v>14</v>
      </c>
    </row>
    <row r="1285" spans="1:6" x14ac:dyDescent="0.25">
      <c r="A1285" s="251"/>
      <c r="B1285" s="176" t="s">
        <v>38</v>
      </c>
      <c r="C1285" s="52">
        <v>0</v>
      </c>
      <c r="D1285" s="52">
        <v>0</v>
      </c>
      <c r="E1285" s="52">
        <v>17</v>
      </c>
      <c r="F1285" s="124">
        <f t="shared" si="165"/>
        <v>17</v>
      </c>
    </row>
    <row r="1286" spans="1:6" x14ac:dyDescent="0.25">
      <c r="A1286" s="251"/>
      <c r="B1286" s="176" t="s">
        <v>39</v>
      </c>
      <c r="C1286" s="52">
        <v>0</v>
      </c>
      <c r="D1286" s="52">
        <v>0</v>
      </c>
      <c r="E1286" s="52">
        <v>0</v>
      </c>
      <c r="F1286" s="124">
        <f t="shared" si="165"/>
        <v>0</v>
      </c>
    </row>
    <row r="1287" spans="1:6" x14ac:dyDescent="0.25">
      <c r="A1287" s="251"/>
      <c r="B1287" s="176" t="s">
        <v>40</v>
      </c>
      <c r="C1287" s="52">
        <v>0</v>
      </c>
      <c r="D1287" s="52">
        <v>0</v>
      </c>
      <c r="E1287" s="52">
        <v>1</v>
      </c>
      <c r="F1287" s="124">
        <f>SUM(C1287:E1287)</f>
        <v>1</v>
      </c>
    </row>
    <row r="1288" spans="1:6" x14ac:dyDescent="0.25">
      <c r="A1288" s="251"/>
      <c r="B1288" s="176" t="s">
        <v>41</v>
      </c>
      <c r="C1288" s="52">
        <v>0</v>
      </c>
      <c r="D1288" s="52">
        <v>0</v>
      </c>
      <c r="E1288" s="52">
        <v>49</v>
      </c>
      <c r="F1288" s="124">
        <f t="shared" ref="F1288:F1291" si="166">SUM(C1288:E1288)</f>
        <v>49</v>
      </c>
    </row>
    <row r="1289" spans="1:6" x14ac:dyDescent="0.25">
      <c r="A1289" s="251"/>
      <c r="B1289" s="176" t="s">
        <v>42</v>
      </c>
      <c r="C1289" s="52">
        <v>0</v>
      </c>
      <c r="D1289" s="52">
        <v>0</v>
      </c>
      <c r="E1289" s="52">
        <v>0</v>
      </c>
      <c r="F1289" s="124">
        <f t="shared" si="166"/>
        <v>0</v>
      </c>
    </row>
    <row r="1290" spans="1:6" x14ac:dyDescent="0.25">
      <c r="A1290" s="251"/>
      <c r="B1290" s="176" t="s">
        <v>51</v>
      </c>
      <c r="C1290" s="52">
        <v>36</v>
      </c>
      <c r="D1290" s="52">
        <v>0</v>
      </c>
      <c r="E1290" s="52">
        <v>3</v>
      </c>
      <c r="F1290" s="124">
        <f t="shared" si="166"/>
        <v>39</v>
      </c>
    </row>
    <row r="1291" spans="1:6" x14ac:dyDescent="0.25">
      <c r="A1291" s="251"/>
      <c r="B1291" s="176" t="s">
        <v>43</v>
      </c>
      <c r="C1291" s="52">
        <v>56</v>
      </c>
      <c r="D1291" s="52">
        <v>3</v>
      </c>
      <c r="E1291" s="52">
        <v>0</v>
      </c>
      <c r="F1291" s="124">
        <f t="shared" si="166"/>
        <v>59</v>
      </c>
    </row>
    <row r="1292" spans="1:6" x14ac:dyDescent="0.25">
      <c r="A1292" s="251"/>
      <c r="B1292" s="176" t="s">
        <v>44</v>
      </c>
      <c r="C1292" s="52">
        <v>0</v>
      </c>
      <c r="D1292" s="52">
        <v>0</v>
      </c>
      <c r="E1292" s="52">
        <v>0</v>
      </c>
      <c r="F1292" s="124">
        <f>SUM(C1292:E1292)</f>
        <v>0</v>
      </c>
    </row>
    <row r="1293" spans="1:6" x14ac:dyDescent="0.25">
      <c r="A1293" s="251"/>
      <c r="B1293" s="176" t="s">
        <v>45</v>
      </c>
      <c r="C1293" s="52">
        <v>0</v>
      </c>
      <c r="D1293" s="52">
        <v>0</v>
      </c>
      <c r="E1293" s="52">
        <v>0</v>
      </c>
      <c r="F1293" s="124">
        <f t="shared" ref="F1293:F1301" si="167">SUM(C1293:E1293)</f>
        <v>0</v>
      </c>
    </row>
    <row r="1294" spans="1:6" x14ac:dyDescent="0.25">
      <c r="A1294" s="251"/>
      <c r="B1294" s="176" t="s">
        <v>52</v>
      </c>
      <c r="C1294" s="52">
        <v>0</v>
      </c>
      <c r="D1294" s="52">
        <v>0</v>
      </c>
      <c r="E1294" s="52">
        <v>0</v>
      </c>
      <c r="F1294" s="124">
        <f t="shared" si="167"/>
        <v>0</v>
      </c>
    </row>
    <row r="1295" spans="1:6" x14ac:dyDescent="0.25">
      <c r="A1295" s="251"/>
      <c r="B1295" s="176" t="s">
        <v>46</v>
      </c>
      <c r="C1295" s="52">
        <v>4</v>
      </c>
      <c r="D1295" s="52">
        <v>9</v>
      </c>
      <c r="E1295" s="52">
        <v>0</v>
      </c>
      <c r="F1295" s="124">
        <f t="shared" si="167"/>
        <v>13</v>
      </c>
    </row>
    <row r="1296" spans="1:6" ht="25.5" x14ac:dyDescent="0.25">
      <c r="A1296" s="251"/>
      <c r="B1296" s="176" t="s">
        <v>47</v>
      </c>
      <c r="C1296" s="52">
        <v>0</v>
      </c>
      <c r="D1296" s="52">
        <v>0</v>
      </c>
      <c r="E1296" s="52">
        <v>9</v>
      </c>
      <c r="F1296" s="124">
        <f t="shared" si="167"/>
        <v>9</v>
      </c>
    </row>
    <row r="1297" spans="1:6" x14ac:dyDescent="0.25">
      <c r="A1297" s="251"/>
      <c r="B1297" s="176" t="s">
        <v>48</v>
      </c>
      <c r="C1297" s="52">
        <v>0</v>
      </c>
      <c r="D1297" s="52">
        <v>0</v>
      </c>
      <c r="E1297" s="52">
        <v>0</v>
      </c>
      <c r="F1297" s="124">
        <f t="shared" si="167"/>
        <v>0</v>
      </c>
    </row>
    <row r="1298" spans="1:6" x14ac:dyDescent="0.25">
      <c r="A1298" s="251"/>
      <c r="B1298" s="176" t="s">
        <v>49</v>
      </c>
      <c r="C1298" s="52">
        <v>0</v>
      </c>
      <c r="D1298" s="52">
        <v>0</v>
      </c>
      <c r="E1298" s="52">
        <v>0</v>
      </c>
      <c r="F1298" s="124">
        <f t="shared" si="167"/>
        <v>0</v>
      </c>
    </row>
    <row r="1299" spans="1:6" x14ac:dyDescent="0.25">
      <c r="A1299" s="251"/>
      <c r="B1299" s="176" t="s">
        <v>53</v>
      </c>
      <c r="C1299" s="52">
        <v>0</v>
      </c>
      <c r="D1299" s="52">
        <v>0</v>
      </c>
      <c r="E1299" s="52">
        <v>0</v>
      </c>
      <c r="F1299" s="124">
        <f t="shared" si="167"/>
        <v>0</v>
      </c>
    </row>
    <row r="1300" spans="1:6" x14ac:dyDescent="0.25">
      <c r="A1300" s="251"/>
      <c r="B1300" s="187" t="s">
        <v>50</v>
      </c>
      <c r="C1300" s="52">
        <v>0</v>
      </c>
      <c r="D1300" s="52">
        <v>0</v>
      </c>
      <c r="E1300" s="52">
        <v>0</v>
      </c>
      <c r="F1300" s="124">
        <f t="shared" si="167"/>
        <v>0</v>
      </c>
    </row>
    <row r="1301" spans="1:6" ht="15.75" thickBot="1" x14ac:dyDescent="0.3">
      <c r="A1301" s="251"/>
      <c r="B1301" s="188" t="s">
        <v>20</v>
      </c>
      <c r="C1301" s="52">
        <v>0</v>
      </c>
      <c r="D1301" s="52">
        <v>0</v>
      </c>
      <c r="E1301" s="52">
        <v>10</v>
      </c>
      <c r="F1301" s="124">
        <f t="shared" si="167"/>
        <v>10</v>
      </c>
    </row>
    <row r="1302" spans="1:6" ht="15.75" thickBot="1" x14ac:dyDescent="0.3">
      <c r="A1302" s="262" t="s">
        <v>299</v>
      </c>
      <c r="B1302" s="263"/>
      <c r="C1302" s="103">
        <f>SUM(C1284:C1301)</f>
        <v>102</v>
      </c>
      <c r="D1302" s="103">
        <f>SUM(D1284:D1301)</f>
        <v>20</v>
      </c>
      <c r="E1302" s="103">
        <f>SUM(E1284:E1301)</f>
        <v>89</v>
      </c>
      <c r="F1302" s="131">
        <f>SUM(F1284:F1301)</f>
        <v>211</v>
      </c>
    </row>
    <row r="1303" spans="1:6" x14ac:dyDescent="0.25">
      <c r="A1303" s="322" t="s">
        <v>314</v>
      </c>
      <c r="B1303" s="324" t="s">
        <v>301</v>
      </c>
      <c r="C1303" s="324" t="s">
        <v>315</v>
      </c>
      <c r="D1303" s="324"/>
      <c r="E1303" s="324"/>
      <c r="F1303" s="326" t="s">
        <v>299</v>
      </c>
    </row>
    <row r="1304" spans="1:6" ht="15.75" thickBot="1" x14ac:dyDescent="0.3">
      <c r="A1304" s="323"/>
      <c r="B1304" s="325"/>
      <c r="C1304" s="50" t="s">
        <v>55</v>
      </c>
      <c r="D1304" s="50" t="s">
        <v>56</v>
      </c>
      <c r="E1304" s="50" t="s">
        <v>57</v>
      </c>
      <c r="F1304" s="327"/>
    </row>
    <row r="1305" spans="1:6" x14ac:dyDescent="0.25">
      <c r="A1305" s="251" t="s">
        <v>295</v>
      </c>
      <c r="B1305" s="191" t="s">
        <v>37</v>
      </c>
      <c r="C1305" s="52">
        <v>13</v>
      </c>
      <c r="D1305" s="52">
        <v>33</v>
      </c>
      <c r="E1305" s="52">
        <v>5</v>
      </c>
      <c r="F1305" s="124">
        <f t="shared" ref="F1305:F1307" si="168">SUM(C1305:E1305)</f>
        <v>51</v>
      </c>
    </row>
    <row r="1306" spans="1:6" x14ac:dyDescent="0.25">
      <c r="A1306" s="251"/>
      <c r="B1306" s="176" t="s">
        <v>38</v>
      </c>
      <c r="C1306" s="52">
        <v>69</v>
      </c>
      <c r="D1306" s="52">
        <v>5</v>
      </c>
      <c r="E1306" s="52">
        <v>531</v>
      </c>
      <c r="F1306" s="124">
        <f t="shared" si="168"/>
        <v>605</v>
      </c>
    </row>
    <row r="1307" spans="1:6" x14ac:dyDescent="0.25">
      <c r="A1307" s="251"/>
      <c r="B1307" s="176" t="s">
        <v>39</v>
      </c>
      <c r="C1307" s="52">
        <v>0</v>
      </c>
      <c r="D1307" s="52">
        <v>0</v>
      </c>
      <c r="E1307" s="52">
        <v>8</v>
      </c>
      <c r="F1307" s="124">
        <f t="shared" si="168"/>
        <v>8</v>
      </c>
    </row>
    <row r="1308" spans="1:6" x14ac:dyDescent="0.25">
      <c r="A1308" s="251"/>
      <c r="B1308" s="176" t="s">
        <v>40</v>
      </c>
      <c r="C1308" s="52">
        <v>0</v>
      </c>
      <c r="D1308" s="52">
        <v>0</v>
      </c>
      <c r="E1308" s="52">
        <v>287</v>
      </c>
      <c r="F1308" s="124">
        <f>SUM(C1308:E1308)</f>
        <v>287</v>
      </c>
    </row>
    <row r="1309" spans="1:6" x14ac:dyDescent="0.25">
      <c r="A1309" s="251"/>
      <c r="B1309" s="176" t="s">
        <v>41</v>
      </c>
      <c r="C1309" s="52">
        <v>38</v>
      </c>
      <c r="D1309" s="52">
        <v>0</v>
      </c>
      <c r="E1309" s="52">
        <v>151</v>
      </c>
      <c r="F1309" s="124">
        <f t="shared" ref="F1309:F1312" si="169">SUM(C1309:E1309)</f>
        <v>189</v>
      </c>
    </row>
    <row r="1310" spans="1:6" x14ac:dyDescent="0.25">
      <c r="A1310" s="251"/>
      <c r="B1310" s="176" t="s">
        <v>42</v>
      </c>
      <c r="C1310" s="52">
        <v>0</v>
      </c>
      <c r="D1310" s="52">
        <v>0</v>
      </c>
      <c r="E1310" s="52">
        <v>0</v>
      </c>
      <c r="F1310" s="124">
        <f t="shared" si="169"/>
        <v>0</v>
      </c>
    </row>
    <row r="1311" spans="1:6" x14ac:dyDescent="0.25">
      <c r="A1311" s="251"/>
      <c r="B1311" s="176" t="s">
        <v>51</v>
      </c>
      <c r="C1311" s="52">
        <v>24</v>
      </c>
      <c r="D1311" s="52">
        <v>1</v>
      </c>
      <c r="E1311" s="52">
        <v>5</v>
      </c>
      <c r="F1311" s="124">
        <f t="shared" si="169"/>
        <v>30</v>
      </c>
    </row>
    <row r="1312" spans="1:6" x14ac:dyDescent="0.25">
      <c r="A1312" s="251"/>
      <c r="B1312" s="176" t="s">
        <v>43</v>
      </c>
      <c r="C1312" s="52">
        <v>9</v>
      </c>
      <c r="D1312" s="52">
        <v>0</v>
      </c>
      <c r="E1312" s="52">
        <v>0</v>
      </c>
      <c r="F1312" s="124">
        <f t="shared" si="169"/>
        <v>9</v>
      </c>
    </row>
    <row r="1313" spans="1:6" x14ac:dyDescent="0.25">
      <c r="A1313" s="251"/>
      <c r="B1313" s="176" t="s">
        <v>44</v>
      </c>
      <c r="C1313" s="52">
        <v>30</v>
      </c>
      <c r="D1313" s="52">
        <v>14</v>
      </c>
      <c r="E1313" s="52">
        <v>22</v>
      </c>
      <c r="F1313" s="124">
        <f>SUM(C1313:E1313)</f>
        <v>66</v>
      </c>
    </row>
    <row r="1314" spans="1:6" x14ac:dyDescent="0.25">
      <c r="A1314" s="251"/>
      <c r="B1314" s="176" t="s">
        <v>45</v>
      </c>
      <c r="C1314" s="52">
        <v>2</v>
      </c>
      <c r="D1314" s="52">
        <v>2</v>
      </c>
      <c r="E1314" s="52">
        <v>0</v>
      </c>
      <c r="F1314" s="124">
        <f t="shared" ref="F1314:F1322" si="170">SUM(C1314:E1314)</f>
        <v>4</v>
      </c>
    </row>
    <row r="1315" spans="1:6" x14ac:dyDescent="0.25">
      <c r="A1315" s="251"/>
      <c r="B1315" s="176" t="s">
        <v>52</v>
      </c>
      <c r="C1315" s="52">
        <v>2</v>
      </c>
      <c r="D1315" s="52">
        <v>1</v>
      </c>
      <c r="E1315" s="52">
        <v>0</v>
      </c>
      <c r="F1315" s="124">
        <f t="shared" si="170"/>
        <v>3</v>
      </c>
    </row>
    <row r="1316" spans="1:6" x14ac:dyDescent="0.25">
      <c r="A1316" s="251"/>
      <c r="B1316" s="176" t="s">
        <v>46</v>
      </c>
      <c r="C1316" s="52">
        <v>48</v>
      </c>
      <c r="D1316" s="52">
        <v>68</v>
      </c>
      <c r="E1316" s="52">
        <v>0</v>
      </c>
      <c r="F1316" s="124">
        <f t="shared" si="170"/>
        <v>116</v>
      </c>
    </row>
    <row r="1317" spans="1:6" ht="25.5" x14ac:dyDescent="0.25">
      <c r="A1317" s="251"/>
      <c r="B1317" s="176" t="s">
        <v>47</v>
      </c>
      <c r="C1317" s="52">
        <v>0</v>
      </c>
      <c r="D1317" s="52">
        <v>0</v>
      </c>
      <c r="E1317" s="52">
        <v>0</v>
      </c>
      <c r="F1317" s="124">
        <f t="shared" si="170"/>
        <v>0</v>
      </c>
    </row>
    <row r="1318" spans="1:6" x14ac:dyDescent="0.25">
      <c r="A1318" s="251"/>
      <c r="B1318" s="176" t="s">
        <v>48</v>
      </c>
      <c r="C1318" s="52">
        <v>0</v>
      </c>
      <c r="D1318" s="52">
        <v>0</v>
      </c>
      <c r="E1318" s="52">
        <v>0</v>
      </c>
      <c r="F1318" s="124">
        <f t="shared" si="170"/>
        <v>0</v>
      </c>
    </row>
    <row r="1319" spans="1:6" x14ac:dyDescent="0.25">
      <c r="A1319" s="251"/>
      <c r="B1319" s="176" t="s">
        <v>49</v>
      </c>
      <c r="C1319" s="52">
        <v>24</v>
      </c>
      <c r="D1319" s="52">
        <v>24</v>
      </c>
      <c r="E1319" s="52">
        <v>0</v>
      </c>
      <c r="F1319" s="124">
        <f t="shared" si="170"/>
        <v>48</v>
      </c>
    </row>
    <row r="1320" spans="1:6" x14ac:dyDescent="0.25">
      <c r="A1320" s="251"/>
      <c r="B1320" s="176" t="s">
        <v>53</v>
      </c>
      <c r="C1320" s="52">
        <v>11</v>
      </c>
      <c r="D1320" s="52">
        <v>0</v>
      </c>
      <c r="E1320" s="52">
        <v>0</v>
      </c>
      <c r="F1320" s="124">
        <f t="shared" si="170"/>
        <v>11</v>
      </c>
    </row>
    <row r="1321" spans="1:6" x14ac:dyDescent="0.25">
      <c r="A1321" s="251"/>
      <c r="B1321" s="187" t="s">
        <v>50</v>
      </c>
      <c r="C1321" s="52">
        <v>1</v>
      </c>
      <c r="D1321" s="52">
        <v>0</v>
      </c>
      <c r="E1321" s="52">
        <v>3</v>
      </c>
      <c r="F1321" s="124">
        <f t="shared" si="170"/>
        <v>4</v>
      </c>
    </row>
    <row r="1322" spans="1:6" ht="15.75" thickBot="1" x14ac:dyDescent="0.3">
      <c r="A1322" s="251"/>
      <c r="B1322" s="188" t="s">
        <v>20</v>
      </c>
      <c r="C1322" s="52">
        <v>0</v>
      </c>
      <c r="D1322" s="52">
        <v>0</v>
      </c>
      <c r="E1322" s="52">
        <v>94</v>
      </c>
      <c r="F1322" s="124">
        <f t="shared" si="170"/>
        <v>94</v>
      </c>
    </row>
    <row r="1323" spans="1:6" ht="15.75" thickBot="1" x14ac:dyDescent="0.3">
      <c r="A1323" s="262" t="s">
        <v>299</v>
      </c>
      <c r="B1323" s="263"/>
      <c r="C1323" s="103">
        <f>SUM(C1305:C1322)</f>
        <v>271</v>
      </c>
      <c r="D1323" s="103">
        <f>SUM(D1305:D1322)</f>
        <v>148</v>
      </c>
      <c r="E1323" s="103">
        <f>SUM(E1305:E1322)</f>
        <v>1106</v>
      </c>
      <c r="F1323" s="131">
        <f>SUM(F1305:F1322)</f>
        <v>1525</v>
      </c>
    </row>
    <row r="1324" spans="1:6" x14ac:dyDescent="0.25">
      <c r="A1324" s="322" t="s">
        <v>314</v>
      </c>
      <c r="B1324" s="324" t="s">
        <v>301</v>
      </c>
      <c r="C1324" s="324" t="s">
        <v>315</v>
      </c>
      <c r="D1324" s="324"/>
      <c r="E1324" s="324"/>
      <c r="F1324" s="326" t="s">
        <v>299</v>
      </c>
    </row>
    <row r="1325" spans="1:6" ht="15.75" thickBot="1" x14ac:dyDescent="0.3">
      <c r="A1325" s="323"/>
      <c r="B1325" s="325"/>
      <c r="C1325" s="50" t="s">
        <v>55</v>
      </c>
      <c r="D1325" s="50" t="s">
        <v>56</v>
      </c>
      <c r="E1325" s="50" t="s">
        <v>57</v>
      </c>
      <c r="F1325" s="327"/>
    </row>
    <row r="1326" spans="1:6" x14ac:dyDescent="0.25">
      <c r="A1326" s="251" t="s">
        <v>296</v>
      </c>
      <c r="B1326" s="191" t="s">
        <v>37</v>
      </c>
      <c r="C1326" s="52">
        <v>0</v>
      </c>
      <c r="D1326" s="52">
        <v>0</v>
      </c>
      <c r="E1326" s="52">
        <v>0</v>
      </c>
      <c r="F1326" s="124">
        <f t="shared" ref="F1326:F1328" si="171">SUM(C1326:E1326)</f>
        <v>0</v>
      </c>
    </row>
    <row r="1327" spans="1:6" x14ac:dyDescent="0.25">
      <c r="A1327" s="251"/>
      <c r="B1327" s="176" t="s">
        <v>38</v>
      </c>
      <c r="C1327" s="52">
        <v>0</v>
      </c>
      <c r="D1327" s="52">
        <v>0</v>
      </c>
      <c r="E1327" s="52">
        <v>138</v>
      </c>
      <c r="F1327" s="124">
        <f t="shared" si="171"/>
        <v>138</v>
      </c>
    </row>
    <row r="1328" spans="1:6" x14ac:dyDescent="0.25">
      <c r="A1328" s="251"/>
      <c r="B1328" s="176" t="s">
        <v>39</v>
      </c>
      <c r="C1328" s="52">
        <v>0</v>
      </c>
      <c r="D1328" s="52">
        <v>0</v>
      </c>
      <c r="E1328" s="52">
        <v>0</v>
      </c>
      <c r="F1328" s="124">
        <f t="shared" si="171"/>
        <v>0</v>
      </c>
    </row>
    <row r="1329" spans="1:6" x14ac:dyDescent="0.25">
      <c r="A1329" s="251"/>
      <c r="B1329" s="176" t="s">
        <v>40</v>
      </c>
      <c r="C1329" s="52">
        <v>0</v>
      </c>
      <c r="D1329" s="52">
        <v>0</v>
      </c>
      <c r="E1329" s="52">
        <v>0</v>
      </c>
      <c r="F1329" s="124">
        <f>SUM(C1329:E1329)</f>
        <v>0</v>
      </c>
    </row>
    <row r="1330" spans="1:6" x14ac:dyDescent="0.25">
      <c r="A1330" s="251"/>
      <c r="B1330" s="176" t="s">
        <v>41</v>
      </c>
      <c r="C1330" s="52">
        <v>0</v>
      </c>
      <c r="D1330" s="52">
        <v>0</v>
      </c>
      <c r="E1330" s="52">
        <v>0</v>
      </c>
      <c r="F1330" s="124">
        <f t="shared" ref="F1330:F1333" si="172">SUM(C1330:E1330)</f>
        <v>0</v>
      </c>
    </row>
    <row r="1331" spans="1:6" x14ac:dyDescent="0.25">
      <c r="A1331" s="251"/>
      <c r="B1331" s="176" t="s">
        <v>42</v>
      </c>
      <c r="C1331" s="52">
        <v>0</v>
      </c>
      <c r="D1331" s="52">
        <v>0</v>
      </c>
      <c r="E1331" s="52">
        <v>0</v>
      </c>
      <c r="F1331" s="124">
        <f t="shared" si="172"/>
        <v>0</v>
      </c>
    </row>
    <row r="1332" spans="1:6" x14ac:dyDescent="0.25">
      <c r="A1332" s="251"/>
      <c r="B1332" s="176" t="s">
        <v>51</v>
      </c>
      <c r="C1332" s="52">
        <v>0</v>
      </c>
      <c r="D1332" s="52">
        <v>0</v>
      </c>
      <c r="E1332" s="52">
        <v>0</v>
      </c>
      <c r="F1332" s="124">
        <f t="shared" si="172"/>
        <v>0</v>
      </c>
    </row>
    <row r="1333" spans="1:6" x14ac:dyDescent="0.25">
      <c r="A1333" s="251"/>
      <c r="B1333" s="176" t="s">
        <v>43</v>
      </c>
      <c r="C1333" s="52">
        <v>1</v>
      </c>
      <c r="D1333" s="52">
        <v>0</v>
      </c>
      <c r="E1333" s="52">
        <v>0</v>
      </c>
      <c r="F1333" s="124">
        <f t="shared" si="172"/>
        <v>1</v>
      </c>
    </row>
    <row r="1334" spans="1:6" x14ac:dyDescent="0.25">
      <c r="A1334" s="251"/>
      <c r="B1334" s="176" t="s">
        <v>44</v>
      </c>
      <c r="C1334" s="52">
        <v>0</v>
      </c>
      <c r="D1334" s="52">
        <v>0</v>
      </c>
      <c r="E1334" s="52">
        <v>0</v>
      </c>
      <c r="F1334" s="124">
        <f>SUM(C1334:E1334)</f>
        <v>0</v>
      </c>
    </row>
    <row r="1335" spans="1:6" x14ac:dyDescent="0.25">
      <c r="A1335" s="251"/>
      <c r="B1335" s="176" t="s">
        <v>45</v>
      </c>
      <c r="C1335" s="52">
        <v>0</v>
      </c>
      <c r="D1335" s="52">
        <v>0</v>
      </c>
      <c r="E1335" s="52">
        <v>0</v>
      </c>
      <c r="F1335" s="124">
        <f t="shared" ref="F1335:F1343" si="173">SUM(C1335:E1335)</f>
        <v>0</v>
      </c>
    </row>
    <row r="1336" spans="1:6" x14ac:dyDescent="0.25">
      <c r="A1336" s="251"/>
      <c r="B1336" s="176" t="s">
        <v>52</v>
      </c>
      <c r="C1336" s="52">
        <v>0</v>
      </c>
      <c r="D1336" s="52">
        <v>0</v>
      </c>
      <c r="E1336" s="52">
        <v>0</v>
      </c>
      <c r="F1336" s="124">
        <f t="shared" si="173"/>
        <v>0</v>
      </c>
    </row>
    <row r="1337" spans="1:6" x14ac:dyDescent="0.25">
      <c r="A1337" s="251"/>
      <c r="B1337" s="176" t="s">
        <v>46</v>
      </c>
      <c r="C1337" s="52">
        <v>0</v>
      </c>
      <c r="D1337" s="52">
        <v>0</v>
      </c>
      <c r="E1337" s="52">
        <v>0</v>
      </c>
      <c r="F1337" s="124">
        <f t="shared" si="173"/>
        <v>0</v>
      </c>
    </row>
    <row r="1338" spans="1:6" ht="25.5" x14ac:dyDescent="0.25">
      <c r="A1338" s="251"/>
      <c r="B1338" s="176" t="s">
        <v>47</v>
      </c>
      <c r="C1338" s="52">
        <v>0</v>
      </c>
      <c r="D1338" s="52">
        <v>5</v>
      </c>
      <c r="E1338" s="52">
        <v>0</v>
      </c>
      <c r="F1338" s="124">
        <f t="shared" si="173"/>
        <v>5</v>
      </c>
    </row>
    <row r="1339" spans="1:6" x14ac:dyDescent="0.25">
      <c r="A1339" s="251"/>
      <c r="B1339" s="176" t="s">
        <v>48</v>
      </c>
      <c r="C1339" s="52">
        <v>0</v>
      </c>
      <c r="D1339" s="52">
        <v>0</v>
      </c>
      <c r="E1339" s="52">
        <v>0</v>
      </c>
      <c r="F1339" s="124">
        <f t="shared" si="173"/>
        <v>0</v>
      </c>
    </row>
    <row r="1340" spans="1:6" x14ac:dyDescent="0.25">
      <c r="A1340" s="251"/>
      <c r="B1340" s="176" t="s">
        <v>49</v>
      </c>
      <c r="C1340" s="52">
        <v>0</v>
      </c>
      <c r="D1340" s="52">
        <v>0</v>
      </c>
      <c r="E1340" s="52">
        <v>0</v>
      </c>
      <c r="F1340" s="124">
        <f t="shared" si="173"/>
        <v>0</v>
      </c>
    </row>
    <row r="1341" spans="1:6" x14ac:dyDescent="0.25">
      <c r="A1341" s="251"/>
      <c r="B1341" s="176" t="s">
        <v>53</v>
      </c>
      <c r="C1341" s="52">
        <v>0</v>
      </c>
      <c r="D1341" s="52">
        <v>0</v>
      </c>
      <c r="E1341" s="52">
        <v>0</v>
      </c>
      <c r="F1341" s="124">
        <f t="shared" si="173"/>
        <v>0</v>
      </c>
    </row>
    <row r="1342" spans="1:6" x14ac:dyDescent="0.25">
      <c r="A1342" s="251"/>
      <c r="B1342" s="187" t="s">
        <v>50</v>
      </c>
      <c r="C1342" s="52">
        <v>0</v>
      </c>
      <c r="D1342" s="52">
        <v>0</v>
      </c>
      <c r="E1342" s="52">
        <v>0</v>
      </c>
      <c r="F1342" s="124">
        <f t="shared" si="173"/>
        <v>0</v>
      </c>
    </row>
    <row r="1343" spans="1:6" ht="15.75" thickBot="1" x14ac:dyDescent="0.3">
      <c r="A1343" s="251"/>
      <c r="B1343" s="188" t="s">
        <v>20</v>
      </c>
      <c r="C1343" s="52">
        <v>0</v>
      </c>
      <c r="D1343" s="52">
        <v>0</v>
      </c>
      <c r="E1343" s="52">
        <v>44</v>
      </c>
      <c r="F1343" s="124">
        <f t="shared" si="173"/>
        <v>44</v>
      </c>
    </row>
    <row r="1344" spans="1:6" ht="15.75" thickBot="1" x14ac:dyDescent="0.3">
      <c r="A1344" s="262" t="s">
        <v>299</v>
      </c>
      <c r="B1344" s="263"/>
      <c r="C1344" s="103">
        <f>SUM(C1326:C1343)</f>
        <v>1</v>
      </c>
      <c r="D1344" s="103">
        <f>SUM(D1326:D1343)</f>
        <v>5</v>
      </c>
      <c r="E1344" s="103">
        <f>SUM(E1326:E1343)</f>
        <v>182</v>
      </c>
      <c r="F1344" s="131">
        <f>SUM(F1326:F1343)</f>
        <v>188</v>
      </c>
    </row>
    <row r="1345" spans="1:6" x14ac:dyDescent="0.25">
      <c r="A1345" s="322" t="s">
        <v>314</v>
      </c>
      <c r="B1345" s="324" t="s">
        <v>301</v>
      </c>
      <c r="C1345" s="324" t="s">
        <v>315</v>
      </c>
      <c r="D1345" s="324"/>
      <c r="E1345" s="324"/>
      <c r="F1345" s="326" t="s">
        <v>299</v>
      </c>
    </row>
    <row r="1346" spans="1:6" ht="15.75" thickBot="1" x14ac:dyDescent="0.3">
      <c r="A1346" s="323"/>
      <c r="B1346" s="325"/>
      <c r="C1346" s="50" t="s">
        <v>55</v>
      </c>
      <c r="D1346" s="50" t="s">
        <v>56</v>
      </c>
      <c r="E1346" s="50" t="s">
        <v>57</v>
      </c>
      <c r="F1346" s="327"/>
    </row>
    <row r="1347" spans="1:6" x14ac:dyDescent="0.25">
      <c r="A1347" s="251" t="s">
        <v>297</v>
      </c>
      <c r="B1347" s="191" t="s">
        <v>37</v>
      </c>
      <c r="C1347" s="52">
        <v>0</v>
      </c>
      <c r="D1347" s="52">
        <v>0</v>
      </c>
      <c r="E1347" s="52">
        <v>0</v>
      </c>
      <c r="F1347" s="124">
        <f t="shared" ref="F1347:F1349" si="174">SUM(C1347:E1347)</f>
        <v>0</v>
      </c>
    </row>
    <row r="1348" spans="1:6" x14ac:dyDescent="0.25">
      <c r="A1348" s="251"/>
      <c r="B1348" s="176" t="s">
        <v>38</v>
      </c>
      <c r="C1348" s="52">
        <v>0</v>
      </c>
      <c r="D1348" s="52">
        <v>0</v>
      </c>
      <c r="E1348" s="52">
        <v>0</v>
      </c>
      <c r="F1348" s="124">
        <f t="shared" si="174"/>
        <v>0</v>
      </c>
    </row>
    <row r="1349" spans="1:6" x14ac:dyDescent="0.25">
      <c r="A1349" s="251"/>
      <c r="B1349" s="176" t="s">
        <v>39</v>
      </c>
      <c r="C1349" s="52">
        <v>0</v>
      </c>
      <c r="D1349" s="52">
        <v>0</v>
      </c>
      <c r="E1349" s="52">
        <v>0</v>
      </c>
      <c r="F1349" s="124">
        <f t="shared" si="174"/>
        <v>0</v>
      </c>
    </row>
    <row r="1350" spans="1:6" x14ac:dyDescent="0.25">
      <c r="A1350" s="251"/>
      <c r="B1350" s="176" t="s">
        <v>40</v>
      </c>
      <c r="C1350" s="52">
        <v>0</v>
      </c>
      <c r="D1350" s="52">
        <v>0</v>
      </c>
      <c r="E1350" s="52">
        <v>0</v>
      </c>
      <c r="F1350" s="124">
        <f>SUM(C1350:E1350)</f>
        <v>0</v>
      </c>
    </row>
    <row r="1351" spans="1:6" x14ac:dyDescent="0.25">
      <c r="A1351" s="251"/>
      <c r="B1351" s="176" t="s">
        <v>41</v>
      </c>
      <c r="C1351" s="52">
        <v>2</v>
      </c>
      <c r="D1351" s="52">
        <v>0</v>
      </c>
      <c r="E1351" s="52">
        <v>0</v>
      </c>
      <c r="F1351" s="124">
        <f t="shared" ref="F1351:F1354" si="175">SUM(C1351:E1351)</f>
        <v>2</v>
      </c>
    </row>
    <row r="1352" spans="1:6" x14ac:dyDescent="0.25">
      <c r="A1352" s="251"/>
      <c r="B1352" s="176" t="s">
        <v>42</v>
      </c>
      <c r="C1352" s="52">
        <v>0</v>
      </c>
      <c r="D1352" s="52">
        <v>0</v>
      </c>
      <c r="E1352" s="52">
        <v>0</v>
      </c>
      <c r="F1352" s="124">
        <f t="shared" si="175"/>
        <v>0</v>
      </c>
    </row>
    <row r="1353" spans="1:6" x14ac:dyDescent="0.25">
      <c r="A1353" s="251"/>
      <c r="B1353" s="176" t="s">
        <v>51</v>
      </c>
      <c r="C1353" s="52">
        <v>0</v>
      </c>
      <c r="D1353" s="52">
        <v>0</v>
      </c>
      <c r="E1353" s="52">
        <v>0</v>
      </c>
      <c r="F1353" s="124">
        <f t="shared" si="175"/>
        <v>0</v>
      </c>
    </row>
    <row r="1354" spans="1:6" x14ac:dyDescent="0.25">
      <c r="A1354" s="251"/>
      <c r="B1354" s="176" t="s">
        <v>43</v>
      </c>
      <c r="C1354" s="52">
        <v>0</v>
      </c>
      <c r="D1354" s="52">
        <v>0</v>
      </c>
      <c r="E1354" s="52">
        <v>0</v>
      </c>
      <c r="F1354" s="124">
        <f t="shared" si="175"/>
        <v>0</v>
      </c>
    </row>
    <row r="1355" spans="1:6" x14ac:dyDescent="0.25">
      <c r="A1355" s="251"/>
      <c r="B1355" s="176" t="s">
        <v>44</v>
      </c>
      <c r="C1355" s="52">
        <v>0</v>
      </c>
      <c r="D1355" s="52">
        <v>0</v>
      </c>
      <c r="E1355" s="52">
        <v>0</v>
      </c>
      <c r="F1355" s="124">
        <f>SUM(C1355:E1355)</f>
        <v>0</v>
      </c>
    </row>
    <row r="1356" spans="1:6" x14ac:dyDescent="0.25">
      <c r="A1356" s="251"/>
      <c r="B1356" s="176" t="s">
        <v>45</v>
      </c>
      <c r="C1356" s="52">
        <v>0</v>
      </c>
      <c r="D1356" s="52">
        <v>0</v>
      </c>
      <c r="E1356" s="52">
        <v>0</v>
      </c>
      <c r="F1356" s="124">
        <f t="shared" ref="F1356:F1364" si="176">SUM(C1356:E1356)</f>
        <v>0</v>
      </c>
    </row>
    <row r="1357" spans="1:6" x14ac:dyDescent="0.25">
      <c r="A1357" s="251"/>
      <c r="B1357" s="176" t="s">
        <v>52</v>
      </c>
      <c r="C1357" s="52">
        <v>0</v>
      </c>
      <c r="D1357" s="52">
        <v>0</v>
      </c>
      <c r="E1357" s="52">
        <v>0</v>
      </c>
      <c r="F1357" s="124">
        <f t="shared" si="176"/>
        <v>0</v>
      </c>
    </row>
    <row r="1358" spans="1:6" x14ac:dyDescent="0.25">
      <c r="A1358" s="251"/>
      <c r="B1358" s="176" t="s">
        <v>46</v>
      </c>
      <c r="C1358" s="52">
        <v>0</v>
      </c>
      <c r="D1358" s="52">
        <v>0</v>
      </c>
      <c r="E1358" s="52">
        <v>0</v>
      </c>
      <c r="F1358" s="124">
        <f t="shared" si="176"/>
        <v>0</v>
      </c>
    </row>
    <row r="1359" spans="1:6" ht="25.5" x14ac:dyDescent="0.25">
      <c r="A1359" s="251"/>
      <c r="B1359" s="176" t="s">
        <v>47</v>
      </c>
      <c r="C1359" s="52">
        <v>0</v>
      </c>
      <c r="D1359" s="52">
        <v>0</v>
      </c>
      <c r="E1359" s="52">
        <v>0</v>
      </c>
      <c r="F1359" s="124">
        <f t="shared" si="176"/>
        <v>0</v>
      </c>
    </row>
    <row r="1360" spans="1:6" x14ac:dyDescent="0.25">
      <c r="A1360" s="251"/>
      <c r="B1360" s="176" t="s">
        <v>48</v>
      </c>
      <c r="C1360" s="52">
        <v>0</v>
      </c>
      <c r="D1360" s="52">
        <v>0</v>
      </c>
      <c r="E1360" s="52">
        <v>0</v>
      </c>
      <c r="F1360" s="124">
        <f t="shared" si="176"/>
        <v>0</v>
      </c>
    </row>
    <row r="1361" spans="1:6" x14ac:dyDescent="0.25">
      <c r="A1361" s="251"/>
      <c r="B1361" s="176" t="s">
        <v>49</v>
      </c>
      <c r="C1361" s="52">
        <v>0</v>
      </c>
      <c r="D1361" s="52">
        <v>0</v>
      </c>
      <c r="E1361" s="52">
        <v>0</v>
      </c>
      <c r="F1361" s="124">
        <f t="shared" si="176"/>
        <v>0</v>
      </c>
    </row>
    <row r="1362" spans="1:6" x14ac:dyDescent="0.25">
      <c r="A1362" s="251"/>
      <c r="B1362" s="176" t="s">
        <v>53</v>
      </c>
      <c r="C1362" s="52">
        <v>0</v>
      </c>
      <c r="D1362" s="52">
        <v>0</v>
      </c>
      <c r="E1362" s="52">
        <v>0</v>
      </c>
      <c r="F1362" s="124">
        <f t="shared" si="176"/>
        <v>0</v>
      </c>
    </row>
    <row r="1363" spans="1:6" x14ac:dyDescent="0.25">
      <c r="A1363" s="251"/>
      <c r="B1363" s="187" t="s">
        <v>50</v>
      </c>
      <c r="C1363" s="52">
        <v>0</v>
      </c>
      <c r="D1363" s="52">
        <v>0</v>
      </c>
      <c r="E1363" s="52">
        <v>0</v>
      </c>
      <c r="F1363" s="124">
        <f t="shared" si="176"/>
        <v>0</v>
      </c>
    </row>
    <row r="1364" spans="1:6" ht="15.75" thickBot="1" x14ac:dyDescent="0.3">
      <c r="A1364" s="251"/>
      <c r="B1364" s="188" t="s">
        <v>20</v>
      </c>
      <c r="C1364" s="52">
        <v>0</v>
      </c>
      <c r="D1364" s="52">
        <v>0</v>
      </c>
      <c r="E1364" s="52">
        <v>0</v>
      </c>
      <c r="F1364" s="124">
        <f t="shared" si="176"/>
        <v>0</v>
      </c>
    </row>
    <row r="1365" spans="1:6" ht="15.75" thickBot="1" x14ac:dyDescent="0.3">
      <c r="A1365" s="262" t="s">
        <v>299</v>
      </c>
      <c r="B1365" s="263"/>
      <c r="C1365" s="103">
        <f>SUM(C1347:C1364)</f>
        <v>2</v>
      </c>
      <c r="D1365" s="103">
        <f>SUM(D1347:D1364)</f>
        <v>0</v>
      </c>
      <c r="E1365" s="103">
        <f>SUM(E1347:E1364)</f>
        <v>0</v>
      </c>
      <c r="F1365" s="131">
        <f>SUM(F1347:F1364)</f>
        <v>2</v>
      </c>
    </row>
    <row r="1366" spans="1:6" x14ac:dyDescent="0.25">
      <c r="A1366" s="322" t="s">
        <v>314</v>
      </c>
      <c r="B1366" s="324" t="s">
        <v>301</v>
      </c>
      <c r="C1366" s="324" t="s">
        <v>315</v>
      </c>
      <c r="D1366" s="324"/>
      <c r="E1366" s="324"/>
      <c r="F1366" s="326" t="s">
        <v>299</v>
      </c>
    </row>
    <row r="1367" spans="1:6" ht="15.75" thickBot="1" x14ac:dyDescent="0.3">
      <c r="A1367" s="323"/>
      <c r="B1367" s="325"/>
      <c r="C1367" s="50" t="s">
        <v>55</v>
      </c>
      <c r="D1367" s="50" t="s">
        <v>56</v>
      </c>
      <c r="E1367" s="50" t="s">
        <v>57</v>
      </c>
      <c r="F1367" s="327"/>
    </row>
    <row r="1368" spans="1:6" x14ac:dyDescent="0.25">
      <c r="A1368" s="251" t="s">
        <v>298</v>
      </c>
      <c r="B1368" s="191" t="s">
        <v>37</v>
      </c>
      <c r="C1368" s="52">
        <v>0</v>
      </c>
      <c r="D1368" s="52">
        <v>0</v>
      </c>
      <c r="E1368" s="52">
        <v>0</v>
      </c>
      <c r="F1368" s="124">
        <f t="shared" ref="F1368:F1370" si="177">SUM(C1368:E1368)</f>
        <v>0</v>
      </c>
    </row>
    <row r="1369" spans="1:6" x14ac:dyDescent="0.25">
      <c r="A1369" s="251"/>
      <c r="B1369" s="176" t="s">
        <v>38</v>
      </c>
      <c r="C1369" s="52">
        <v>16</v>
      </c>
      <c r="D1369" s="52">
        <v>8</v>
      </c>
      <c r="E1369" s="52">
        <v>24</v>
      </c>
      <c r="F1369" s="124">
        <f t="shared" si="177"/>
        <v>48</v>
      </c>
    </row>
    <row r="1370" spans="1:6" x14ac:dyDescent="0.25">
      <c r="A1370" s="251"/>
      <c r="B1370" s="176" t="s">
        <v>39</v>
      </c>
      <c r="C1370" s="52">
        <v>0</v>
      </c>
      <c r="D1370" s="52">
        <v>3</v>
      </c>
      <c r="E1370" s="52">
        <v>0</v>
      </c>
      <c r="F1370" s="124">
        <f t="shared" si="177"/>
        <v>3</v>
      </c>
    </row>
    <row r="1371" spans="1:6" x14ac:dyDescent="0.25">
      <c r="A1371" s="251"/>
      <c r="B1371" s="176" t="s">
        <v>40</v>
      </c>
      <c r="C1371" s="52">
        <v>2</v>
      </c>
      <c r="D1371" s="52">
        <v>1</v>
      </c>
      <c r="E1371" s="52">
        <v>14</v>
      </c>
      <c r="F1371" s="124">
        <f>SUM(C1371:E1371)</f>
        <v>17</v>
      </c>
    </row>
    <row r="1372" spans="1:6" x14ac:dyDescent="0.25">
      <c r="A1372" s="251"/>
      <c r="B1372" s="176" t="s">
        <v>41</v>
      </c>
      <c r="C1372" s="52">
        <v>56</v>
      </c>
      <c r="D1372" s="52">
        <v>7</v>
      </c>
      <c r="E1372" s="52">
        <v>0</v>
      </c>
      <c r="F1372" s="124">
        <f t="shared" ref="F1372:F1375" si="178">SUM(C1372:E1372)</f>
        <v>63</v>
      </c>
    </row>
    <row r="1373" spans="1:6" x14ac:dyDescent="0.25">
      <c r="A1373" s="251"/>
      <c r="B1373" s="176" t="s">
        <v>42</v>
      </c>
      <c r="C1373" s="52">
        <v>31</v>
      </c>
      <c r="D1373" s="52">
        <v>5</v>
      </c>
      <c r="E1373" s="52">
        <v>0</v>
      </c>
      <c r="F1373" s="124">
        <f t="shared" si="178"/>
        <v>36</v>
      </c>
    </row>
    <row r="1374" spans="1:6" x14ac:dyDescent="0.25">
      <c r="A1374" s="251"/>
      <c r="B1374" s="176" t="s">
        <v>51</v>
      </c>
      <c r="C1374" s="52">
        <v>105</v>
      </c>
      <c r="D1374" s="52">
        <v>0</v>
      </c>
      <c r="E1374" s="52">
        <v>0</v>
      </c>
      <c r="F1374" s="124">
        <f t="shared" si="178"/>
        <v>105</v>
      </c>
    </row>
    <row r="1375" spans="1:6" x14ac:dyDescent="0.25">
      <c r="A1375" s="251"/>
      <c r="B1375" s="176" t="s">
        <v>43</v>
      </c>
      <c r="C1375" s="52">
        <v>0</v>
      </c>
      <c r="D1375" s="52">
        <v>0</v>
      </c>
      <c r="E1375" s="52">
        <v>0</v>
      </c>
      <c r="F1375" s="124">
        <f t="shared" si="178"/>
        <v>0</v>
      </c>
    </row>
    <row r="1376" spans="1:6" x14ac:dyDescent="0.25">
      <c r="A1376" s="251"/>
      <c r="B1376" s="176" t="s">
        <v>44</v>
      </c>
      <c r="C1376" s="52">
        <v>9</v>
      </c>
      <c r="D1376" s="52">
        <v>22</v>
      </c>
      <c r="E1376" s="52">
        <v>12</v>
      </c>
      <c r="F1376" s="124">
        <f>SUM(C1376:E1376)</f>
        <v>43</v>
      </c>
    </row>
    <row r="1377" spans="1:6" x14ac:dyDescent="0.25">
      <c r="A1377" s="251"/>
      <c r="B1377" s="176" t="s">
        <v>45</v>
      </c>
      <c r="C1377" s="52">
        <v>96</v>
      </c>
      <c r="D1377" s="52">
        <v>0</v>
      </c>
      <c r="E1377" s="52">
        <v>0</v>
      </c>
      <c r="F1377" s="124">
        <f t="shared" ref="F1377:F1385" si="179">SUM(C1377:E1377)</f>
        <v>96</v>
      </c>
    </row>
    <row r="1378" spans="1:6" x14ac:dyDescent="0.25">
      <c r="A1378" s="251"/>
      <c r="B1378" s="176" t="s">
        <v>52</v>
      </c>
      <c r="C1378" s="52">
        <v>17</v>
      </c>
      <c r="D1378" s="52">
        <v>1</v>
      </c>
      <c r="E1378" s="52">
        <v>0</v>
      </c>
      <c r="F1378" s="124">
        <f t="shared" si="179"/>
        <v>18</v>
      </c>
    </row>
    <row r="1379" spans="1:6" x14ac:dyDescent="0.25">
      <c r="A1379" s="251"/>
      <c r="B1379" s="176" t="s">
        <v>46</v>
      </c>
      <c r="C1379" s="52">
        <v>25</v>
      </c>
      <c r="D1379" s="52">
        <v>0</v>
      </c>
      <c r="E1379" s="52">
        <v>0</v>
      </c>
      <c r="F1379" s="124">
        <f t="shared" si="179"/>
        <v>25</v>
      </c>
    </row>
    <row r="1380" spans="1:6" ht="25.5" x14ac:dyDescent="0.25">
      <c r="A1380" s="251"/>
      <c r="B1380" s="176" t="s">
        <v>47</v>
      </c>
      <c r="C1380" s="52">
        <v>16</v>
      </c>
      <c r="D1380" s="52">
        <v>2</v>
      </c>
      <c r="E1380" s="52">
        <v>7</v>
      </c>
      <c r="F1380" s="124">
        <f t="shared" si="179"/>
        <v>25</v>
      </c>
    </row>
    <row r="1381" spans="1:6" x14ac:dyDescent="0.25">
      <c r="A1381" s="251"/>
      <c r="B1381" s="176" t="s">
        <v>48</v>
      </c>
      <c r="C1381" s="52">
        <v>0</v>
      </c>
      <c r="D1381" s="52">
        <v>0</v>
      </c>
      <c r="E1381" s="52">
        <v>0</v>
      </c>
      <c r="F1381" s="124">
        <f t="shared" si="179"/>
        <v>0</v>
      </c>
    </row>
    <row r="1382" spans="1:6" x14ac:dyDescent="0.25">
      <c r="A1382" s="251"/>
      <c r="B1382" s="176" t="s">
        <v>49</v>
      </c>
      <c r="C1382" s="52">
        <v>6</v>
      </c>
      <c r="D1382" s="52">
        <v>0</v>
      </c>
      <c r="E1382" s="52">
        <v>2</v>
      </c>
      <c r="F1382" s="124">
        <f t="shared" si="179"/>
        <v>8</v>
      </c>
    </row>
    <row r="1383" spans="1:6" x14ac:dyDescent="0.25">
      <c r="A1383" s="251"/>
      <c r="B1383" s="176" t="s">
        <v>53</v>
      </c>
      <c r="C1383" s="52">
        <v>1</v>
      </c>
      <c r="D1383" s="52">
        <v>14</v>
      </c>
      <c r="E1383" s="52">
        <v>2</v>
      </c>
      <c r="F1383" s="124">
        <f t="shared" si="179"/>
        <v>17</v>
      </c>
    </row>
    <row r="1384" spans="1:6" x14ac:dyDescent="0.25">
      <c r="A1384" s="251"/>
      <c r="B1384" s="187" t="s">
        <v>50</v>
      </c>
      <c r="C1384" s="52">
        <v>0</v>
      </c>
      <c r="D1384" s="52">
        <v>0</v>
      </c>
      <c r="E1384" s="52">
        <v>0</v>
      </c>
      <c r="F1384" s="124">
        <f t="shared" si="179"/>
        <v>0</v>
      </c>
    </row>
    <row r="1385" spans="1:6" ht="15.75" thickBot="1" x14ac:dyDescent="0.3">
      <c r="A1385" s="251"/>
      <c r="B1385" s="188" t="s">
        <v>20</v>
      </c>
      <c r="C1385" s="52">
        <v>0</v>
      </c>
      <c r="D1385" s="52">
        <v>0</v>
      </c>
      <c r="E1385" s="52">
        <v>21</v>
      </c>
      <c r="F1385" s="124">
        <f t="shared" si="179"/>
        <v>21</v>
      </c>
    </row>
    <row r="1386" spans="1:6" ht="15.75" thickBot="1" x14ac:dyDescent="0.3">
      <c r="A1386" s="262" t="s">
        <v>299</v>
      </c>
      <c r="B1386" s="263"/>
      <c r="C1386" s="103">
        <f>SUM(C1368:C1385)</f>
        <v>380</v>
      </c>
      <c r="D1386" s="103">
        <f>SUM(D1368:D1385)</f>
        <v>63</v>
      </c>
      <c r="E1386" s="103">
        <f>SUM(E1368:E1385)</f>
        <v>82</v>
      </c>
      <c r="F1386" s="131">
        <f>SUM(F1368:F1385)</f>
        <v>525</v>
      </c>
    </row>
  </sheetData>
  <mergeCells count="399">
    <mergeCell ref="J3:L3"/>
    <mergeCell ref="M3:M4"/>
    <mergeCell ref="A21:B21"/>
    <mergeCell ref="A22:A23"/>
    <mergeCell ref="B22:B23"/>
    <mergeCell ref="C22:E22"/>
    <mergeCell ref="F22:F23"/>
    <mergeCell ref="A1:A2"/>
    <mergeCell ref="B1:B2"/>
    <mergeCell ref="C1:E1"/>
    <mergeCell ref="F1:F2"/>
    <mergeCell ref="A3:A20"/>
    <mergeCell ref="I3:I4"/>
    <mergeCell ref="A45:A62"/>
    <mergeCell ref="A63:B63"/>
    <mergeCell ref="A64:A65"/>
    <mergeCell ref="B64:B65"/>
    <mergeCell ref="C64:E64"/>
    <mergeCell ref="F64:F65"/>
    <mergeCell ref="A24:A41"/>
    <mergeCell ref="A42:B42"/>
    <mergeCell ref="A43:A44"/>
    <mergeCell ref="B43:B44"/>
    <mergeCell ref="C43:E43"/>
    <mergeCell ref="F43:F44"/>
    <mergeCell ref="A87:A104"/>
    <mergeCell ref="A105:B105"/>
    <mergeCell ref="A106:A107"/>
    <mergeCell ref="B106:B107"/>
    <mergeCell ref="C106:E106"/>
    <mergeCell ref="F106:F107"/>
    <mergeCell ref="A66:A83"/>
    <mergeCell ref="A84:B84"/>
    <mergeCell ref="A85:A86"/>
    <mergeCell ref="B85:B86"/>
    <mergeCell ref="C85:E85"/>
    <mergeCell ref="F85:F86"/>
    <mergeCell ref="A129:A146"/>
    <mergeCell ref="A147:B147"/>
    <mergeCell ref="A148:A149"/>
    <mergeCell ref="B148:B149"/>
    <mergeCell ref="C148:E148"/>
    <mergeCell ref="F148:F149"/>
    <mergeCell ref="A108:A125"/>
    <mergeCell ref="A126:B126"/>
    <mergeCell ref="A127:A128"/>
    <mergeCell ref="B127:B128"/>
    <mergeCell ref="C127:E127"/>
    <mergeCell ref="F127:F128"/>
    <mergeCell ref="A171:A188"/>
    <mergeCell ref="A189:B189"/>
    <mergeCell ref="A190:A191"/>
    <mergeCell ref="B190:B191"/>
    <mergeCell ref="C190:E190"/>
    <mergeCell ref="F190:F191"/>
    <mergeCell ref="A150:A167"/>
    <mergeCell ref="A168:B168"/>
    <mergeCell ref="A169:A170"/>
    <mergeCell ref="B169:B170"/>
    <mergeCell ref="C169:E169"/>
    <mergeCell ref="F169:F170"/>
    <mergeCell ref="A213:A230"/>
    <mergeCell ref="A231:B231"/>
    <mergeCell ref="A232:A233"/>
    <mergeCell ref="B232:B233"/>
    <mergeCell ref="C232:E232"/>
    <mergeCell ref="F232:F233"/>
    <mergeCell ref="A192:A209"/>
    <mergeCell ref="A210:B210"/>
    <mergeCell ref="A211:A212"/>
    <mergeCell ref="B211:B212"/>
    <mergeCell ref="C211:E211"/>
    <mergeCell ref="F211:F212"/>
    <mergeCell ref="A255:A272"/>
    <mergeCell ref="A273:B273"/>
    <mergeCell ref="A274:A275"/>
    <mergeCell ref="B274:B275"/>
    <mergeCell ref="C274:E274"/>
    <mergeCell ref="F274:F275"/>
    <mergeCell ref="A234:A251"/>
    <mergeCell ref="A252:B252"/>
    <mergeCell ref="A253:A254"/>
    <mergeCell ref="B253:B254"/>
    <mergeCell ref="C253:E253"/>
    <mergeCell ref="F253:F254"/>
    <mergeCell ref="A297:A314"/>
    <mergeCell ref="A315:B315"/>
    <mergeCell ref="A316:A317"/>
    <mergeCell ref="B316:B317"/>
    <mergeCell ref="C316:E316"/>
    <mergeCell ref="F316:F317"/>
    <mergeCell ref="A276:A293"/>
    <mergeCell ref="A294:B294"/>
    <mergeCell ref="A295:A296"/>
    <mergeCell ref="B295:B296"/>
    <mergeCell ref="C295:E295"/>
    <mergeCell ref="F295:F296"/>
    <mergeCell ref="A339:A356"/>
    <mergeCell ref="A357:B357"/>
    <mergeCell ref="A358:A359"/>
    <mergeCell ref="B358:B359"/>
    <mergeCell ref="C358:E358"/>
    <mergeCell ref="F358:F359"/>
    <mergeCell ref="A318:A335"/>
    <mergeCell ref="A336:B336"/>
    <mergeCell ref="A337:A338"/>
    <mergeCell ref="B337:B338"/>
    <mergeCell ref="C337:E337"/>
    <mergeCell ref="F337:F338"/>
    <mergeCell ref="A381:A398"/>
    <mergeCell ref="A399:B399"/>
    <mergeCell ref="A400:A401"/>
    <mergeCell ref="B400:B401"/>
    <mergeCell ref="C400:E400"/>
    <mergeCell ref="F400:F401"/>
    <mergeCell ref="A360:A377"/>
    <mergeCell ref="A378:B378"/>
    <mergeCell ref="A379:A380"/>
    <mergeCell ref="B379:B380"/>
    <mergeCell ref="C379:E379"/>
    <mergeCell ref="F379:F380"/>
    <mergeCell ref="A423:A440"/>
    <mergeCell ref="A441:B441"/>
    <mergeCell ref="A442:A443"/>
    <mergeCell ref="B442:B443"/>
    <mergeCell ref="C442:E442"/>
    <mergeCell ref="F442:F443"/>
    <mergeCell ref="A402:A419"/>
    <mergeCell ref="A420:B420"/>
    <mergeCell ref="A421:A422"/>
    <mergeCell ref="B421:B422"/>
    <mergeCell ref="C421:E421"/>
    <mergeCell ref="F421:F422"/>
    <mergeCell ref="A465:A482"/>
    <mergeCell ref="A483:B483"/>
    <mergeCell ref="A484:A485"/>
    <mergeCell ref="B484:B485"/>
    <mergeCell ref="C484:E484"/>
    <mergeCell ref="F484:F485"/>
    <mergeCell ref="A444:A461"/>
    <mergeCell ref="A462:B462"/>
    <mergeCell ref="A463:A464"/>
    <mergeCell ref="B463:B464"/>
    <mergeCell ref="C463:E463"/>
    <mergeCell ref="F463:F464"/>
    <mergeCell ref="A507:A524"/>
    <mergeCell ref="A525:B525"/>
    <mergeCell ref="A526:A527"/>
    <mergeCell ref="B526:B527"/>
    <mergeCell ref="C526:E526"/>
    <mergeCell ref="F526:F527"/>
    <mergeCell ref="A486:A503"/>
    <mergeCell ref="A504:B504"/>
    <mergeCell ref="A505:A506"/>
    <mergeCell ref="B505:B506"/>
    <mergeCell ref="C505:E505"/>
    <mergeCell ref="F505:F506"/>
    <mergeCell ref="A549:A566"/>
    <mergeCell ref="A567:B567"/>
    <mergeCell ref="A568:A569"/>
    <mergeCell ref="B568:B569"/>
    <mergeCell ref="C568:E568"/>
    <mergeCell ref="F568:F569"/>
    <mergeCell ref="A528:A545"/>
    <mergeCell ref="A546:B546"/>
    <mergeCell ref="A547:A548"/>
    <mergeCell ref="B547:B548"/>
    <mergeCell ref="C547:E547"/>
    <mergeCell ref="F547:F548"/>
    <mergeCell ref="A591:A608"/>
    <mergeCell ref="A609:B609"/>
    <mergeCell ref="A610:A611"/>
    <mergeCell ref="B610:B611"/>
    <mergeCell ref="C610:E610"/>
    <mergeCell ref="F610:F611"/>
    <mergeCell ref="A570:A587"/>
    <mergeCell ref="A588:B588"/>
    <mergeCell ref="A589:A590"/>
    <mergeCell ref="B589:B590"/>
    <mergeCell ref="C589:E589"/>
    <mergeCell ref="F589:F590"/>
    <mergeCell ref="A633:A650"/>
    <mergeCell ref="A651:B651"/>
    <mergeCell ref="A652:A653"/>
    <mergeCell ref="B652:B653"/>
    <mergeCell ref="C652:E652"/>
    <mergeCell ref="F652:F653"/>
    <mergeCell ref="A612:A629"/>
    <mergeCell ref="A630:B630"/>
    <mergeCell ref="A631:A632"/>
    <mergeCell ref="B631:B632"/>
    <mergeCell ref="C631:E631"/>
    <mergeCell ref="F631:F632"/>
    <mergeCell ref="A675:A692"/>
    <mergeCell ref="A693:B693"/>
    <mergeCell ref="A694:A695"/>
    <mergeCell ref="B694:B695"/>
    <mergeCell ref="C694:E694"/>
    <mergeCell ref="F694:F695"/>
    <mergeCell ref="A654:A671"/>
    <mergeCell ref="A672:B672"/>
    <mergeCell ref="A673:A674"/>
    <mergeCell ref="B673:B674"/>
    <mergeCell ref="C673:E673"/>
    <mergeCell ref="F673:F674"/>
    <mergeCell ref="A717:A734"/>
    <mergeCell ref="A735:B735"/>
    <mergeCell ref="A736:A737"/>
    <mergeCell ref="B736:B737"/>
    <mergeCell ref="C736:E736"/>
    <mergeCell ref="F736:F737"/>
    <mergeCell ref="A696:A713"/>
    <mergeCell ref="A714:B714"/>
    <mergeCell ref="A715:A716"/>
    <mergeCell ref="B715:B716"/>
    <mergeCell ref="C715:E715"/>
    <mergeCell ref="F715:F716"/>
    <mergeCell ref="A759:A776"/>
    <mergeCell ref="A777:B777"/>
    <mergeCell ref="A778:A779"/>
    <mergeCell ref="B778:B779"/>
    <mergeCell ref="C778:E778"/>
    <mergeCell ref="F778:F779"/>
    <mergeCell ref="A738:A755"/>
    <mergeCell ref="A756:B756"/>
    <mergeCell ref="A757:A758"/>
    <mergeCell ref="B757:B758"/>
    <mergeCell ref="C757:E757"/>
    <mergeCell ref="F757:F758"/>
    <mergeCell ref="A801:A818"/>
    <mergeCell ref="A819:B819"/>
    <mergeCell ref="A820:A821"/>
    <mergeCell ref="B820:B821"/>
    <mergeCell ref="C820:E820"/>
    <mergeCell ref="F820:F821"/>
    <mergeCell ref="A780:A797"/>
    <mergeCell ref="A798:B798"/>
    <mergeCell ref="A799:A800"/>
    <mergeCell ref="B799:B800"/>
    <mergeCell ref="C799:E799"/>
    <mergeCell ref="F799:F800"/>
    <mergeCell ref="A843:A860"/>
    <mergeCell ref="A861:B861"/>
    <mergeCell ref="A862:A863"/>
    <mergeCell ref="B862:B863"/>
    <mergeCell ref="C862:E862"/>
    <mergeCell ref="F862:F863"/>
    <mergeCell ref="A822:A839"/>
    <mergeCell ref="A840:B840"/>
    <mergeCell ref="A841:A842"/>
    <mergeCell ref="B841:B842"/>
    <mergeCell ref="C841:E841"/>
    <mergeCell ref="F841:F842"/>
    <mergeCell ref="A885:A902"/>
    <mergeCell ref="A903:B903"/>
    <mergeCell ref="A904:A905"/>
    <mergeCell ref="B904:B905"/>
    <mergeCell ref="C904:E904"/>
    <mergeCell ref="F904:F905"/>
    <mergeCell ref="A864:A881"/>
    <mergeCell ref="A882:B882"/>
    <mergeCell ref="A883:A884"/>
    <mergeCell ref="B883:B884"/>
    <mergeCell ref="C883:E883"/>
    <mergeCell ref="F883:F884"/>
    <mergeCell ref="A927:A944"/>
    <mergeCell ref="A945:B945"/>
    <mergeCell ref="A946:A947"/>
    <mergeCell ref="B946:B947"/>
    <mergeCell ref="C946:E946"/>
    <mergeCell ref="F946:F947"/>
    <mergeCell ref="A906:A923"/>
    <mergeCell ref="A924:B924"/>
    <mergeCell ref="A925:A926"/>
    <mergeCell ref="B925:B926"/>
    <mergeCell ref="C925:E925"/>
    <mergeCell ref="F925:F926"/>
    <mergeCell ref="A969:A986"/>
    <mergeCell ref="A987:B987"/>
    <mergeCell ref="A988:A989"/>
    <mergeCell ref="B988:B989"/>
    <mergeCell ref="C988:E988"/>
    <mergeCell ref="F988:F989"/>
    <mergeCell ref="A948:A965"/>
    <mergeCell ref="A966:B966"/>
    <mergeCell ref="A967:A968"/>
    <mergeCell ref="B967:B968"/>
    <mergeCell ref="C967:E967"/>
    <mergeCell ref="F967:F968"/>
    <mergeCell ref="A1011:A1028"/>
    <mergeCell ref="A1029:B1029"/>
    <mergeCell ref="A1030:A1031"/>
    <mergeCell ref="B1030:B1031"/>
    <mergeCell ref="C1030:E1030"/>
    <mergeCell ref="F1030:F1031"/>
    <mergeCell ref="A990:A1007"/>
    <mergeCell ref="A1008:B1008"/>
    <mergeCell ref="A1009:A1010"/>
    <mergeCell ref="B1009:B1010"/>
    <mergeCell ref="C1009:E1009"/>
    <mergeCell ref="F1009:F1010"/>
    <mergeCell ref="A1053:A1070"/>
    <mergeCell ref="A1071:B1071"/>
    <mergeCell ref="A1072:A1073"/>
    <mergeCell ref="B1072:B1073"/>
    <mergeCell ref="C1072:E1072"/>
    <mergeCell ref="F1072:F1073"/>
    <mergeCell ref="A1032:A1049"/>
    <mergeCell ref="A1050:B1050"/>
    <mergeCell ref="A1051:A1052"/>
    <mergeCell ref="B1051:B1052"/>
    <mergeCell ref="C1051:E1051"/>
    <mergeCell ref="F1051:F1052"/>
    <mergeCell ref="A1095:A1112"/>
    <mergeCell ref="A1113:B1113"/>
    <mergeCell ref="A1114:A1115"/>
    <mergeCell ref="B1114:B1115"/>
    <mergeCell ref="C1114:E1114"/>
    <mergeCell ref="F1114:F1115"/>
    <mergeCell ref="A1074:A1091"/>
    <mergeCell ref="A1092:B1092"/>
    <mergeCell ref="A1093:A1094"/>
    <mergeCell ref="B1093:B1094"/>
    <mergeCell ref="C1093:E1093"/>
    <mergeCell ref="F1093:F1094"/>
    <mergeCell ref="A1137:A1154"/>
    <mergeCell ref="A1155:B1155"/>
    <mergeCell ref="A1156:A1157"/>
    <mergeCell ref="B1156:B1157"/>
    <mergeCell ref="C1156:E1156"/>
    <mergeCell ref="F1156:F1157"/>
    <mergeCell ref="A1116:A1133"/>
    <mergeCell ref="A1134:B1134"/>
    <mergeCell ref="A1135:A1136"/>
    <mergeCell ref="B1135:B1136"/>
    <mergeCell ref="C1135:E1135"/>
    <mergeCell ref="F1135:F1136"/>
    <mergeCell ref="A1179:A1196"/>
    <mergeCell ref="A1197:B1197"/>
    <mergeCell ref="A1198:A1199"/>
    <mergeCell ref="B1198:B1199"/>
    <mergeCell ref="C1198:E1198"/>
    <mergeCell ref="F1198:F1199"/>
    <mergeCell ref="A1158:A1175"/>
    <mergeCell ref="A1176:B1176"/>
    <mergeCell ref="A1177:A1178"/>
    <mergeCell ref="B1177:B1178"/>
    <mergeCell ref="C1177:E1177"/>
    <mergeCell ref="F1177:F1178"/>
    <mergeCell ref="A1221:A1238"/>
    <mergeCell ref="A1239:B1239"/>
    <mergeCell ref="A1240:A1241"/>
    <mergeCell ref="B1240:B1241"/>
    <mergeCell ref="C1240:E1240"/>
    <mergeCell ref="F1240:F1241"/>
    <mergeCell ref="A1200:A1217"/>
    <mergeCell ref="A1218:B1218"/>
    <mergeCell ref="A1219:A1220"/>
    <mergeCell ref="B1219:B1220"/>
    <mergeCell ref="C1219:E1219"/>
    <mergeCell ref="F1219:F1220"/>
    <mergeCell ref="A1263:A1280"/>
    <mergeCell ref="A1281:B1281"/>
    <mergeCell ref="A1282:A1283"/>
    <mergeCell ref="B1282:B1283"/>
    <mergeCell ref="C1282:E1282"/>
    <mergeCell ref="F1282:F1283"/>
    <mergeCell ref="A1242:A1259"/>
    <mergeCell ref="A1260:B1260"/>
    <mergeCell ref="A1261:A1262"/>
    <mergeCell ref="B1261:B1262"/>
    <mergeCell ref="C1261:E1261"/>
    <mergeCell ref="F1261:F1262"/>
    <mergeCell ref="A1305:A1322"/>
    <mergeCell ref="A1323:B1323"/>
    <mergeCell ref="A1324:A1325"/>
    <mergeCell ref="B1324:B1325"/>
    <mergeCell ref="C1324:E1324"/>
    <mergeCell ref="F1324:F1325"/>
    <mergeCell ref="A1284:A1301"/>
    <mergeCell ref="A1302:B1302"/>
    <mergeCell ref="A1303:A1304"/>
    <mergeCell ref="B1303:B1304"/>
    <mergeCell ref="C1303:E1303"/>
    <mergeCell ref="F1303:F1304"/>
    <mergeCell ref="A1368:A1385"/>
    <mergeCell ref="A1386:B1386"/>
    <mergeCell ref="A1347:A1364"/>
    <mergeCell ref="A1365:B1365"/>
    <mergeCell ref="A1366:A1367"/>
    <mergeCell ref="B1366:B1367"/>
    <mergeCell ref="C1366:E1366"/>
    <mergeCell ref="F1366:F1367"/>
    <mergeCell ref="A1326:A1343"/>
    <mergeCell ref="A1344:B1344"/>
    <mergeCell ref="A1345:A1346"/>
    <mergeCell ref="B1345:B1346"/>
    <mergeCell ref="C1345:E1345"/>
    <mergeCell ref="F1345:F134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0"/>
  <sheetViews>
    <sheetView tabSelected="1" topLeftCell="A667" workbookViewId="0">
      <selection activeCell="H673" sqref="H673"/>
    </sheetView>
  </sheetViews>
  <sheetFormatPr baseColWidth="10" defaultRowHeight="15" x14ac:dyDescent="0.25"/>
  <cols>
    <col min="1" max="1" width="26.42578125" customWidth="1"/>
    <col min="2" max="2" width="23.5703125" customWidth="1"/>
    <col min="7" max="7" width="24.7109375" customWidth="1"/>
  </cols>
  <sheetData>
    <row r="1" spans="1:8" ht="15.75" thickBot="1" x14ac:dyDescent="0.3">
      <c r="A1" s="193" t="s">
        <v>314</v>
      </c>
      <c r="B1" s="194" t="s">
        <v>318</v>
      </c>
      <c r="C1" s="195" t="s">
        <v>299</v>
      </c>
    </row>
    <row r="2" spans="1:8" ht="30" x14ac:dyDescent="0.25">
      <c r="A2" s="334" t="s">
        <v>227</v>
      </c>
      <c r="B2" s="196" t="s">
        <v>10</v>
      </c>
      <c r="C2" s="197">
        <v>106</v>
      </c>
      <c r="G2" s="257" t="s">
        <v>303</v>
      </c>
      <c r="H2" s="308" t="s">
        <v>299</v>
      </c>
    </row>
    <row r="3" spans="1:8" ht="30" x14ac:dyDescent="0.25">
      <c r="A3" s="334"/>
      <c r="B3" s="196" t="s">
        <v>59</v>
      </c>
      <c r="C3" s="197">
        <v>13</v>
      </c>
      <c r="G3" s="258"/>
      <c r="H3" s="337"/>
    </row>
    <row r="4" spans="1:8" x14ac:dyDescent="0.25">
      <c r="A4" s="334"/>
      <c r="B4" s="196" t="s">
        <v>60</v>
      </c>
      <c r="C4" s="197">
        <v>2</v>
      </c>
      <c r="G4" s="198" t="s">
        <v>306</v>
      </c>
      <c r="H4" s="199">
        <f>SUM(C10,C20,C30,C40,C50,C60,C70,C80,C90,C100,C110,C120,C130,C140,C150,C160,C170,C180,C190,C200,C210,C220,C230,C240)</f>
        <v>12199</v>
      </c>
    </row>
    <row r="5" spans="1:8" x14ac:dyDescent="0.25">
      <c r="A5" s="334"/>
      <c r="B5" s="196" t="s">
        <v>61</v>
      </c>
      <c r="C5" s="197">
        <v>104</v>
      </c>
      <c r="G5" s="198" t="s">
        <v>307</v>
      </c>
      <c r="H5" s="199">
        <f>SUM(C250,C260,C270,C280,C290,C300,C310,C320,C330,C340,C350,C360,C370,C380,C390,C400,C410,C420,C430,C440,C450)</f>
        <v>264</v>
      </c>
    </row>
    <row r="6" spans="1:8" x14ac:dyDescent="0.25">
      <c r="A6" s="334"/>
      <c r="B6" s="196" t="s">
        <v>62</v>
      </c>
      <c r="C6" s="197">
        <v>8</v>
      </c>
      <c r="G6" s="198" t="s">
        <v>308</v>
      </c>
      <c r="H6" s="199">
        <f>SUM(C460,C470,C480,C490,C500,C510,C520,C530,C540,C550,C560,C570,C580,C590,C600,C610,C620,C630)</f>
        <v>27</v>
      </c>
    </row>
    <row r="7" spans="1:8" ht="30" x14ac:dyDescent="0.25">
      <c r="A7" s="334"/>
      <c r="B7" s="196" t="s">
        <v>63</v>
      </c>
      <c r="C7" s="197">
        <v>87</v>
      </c>
      <c r="G7" s="198" t="s">
        <v>293</v>
      </c>
      <c r="H7" s="199">
        <f>C640</f>
        <v>656</v>
      </c>
    </row>
    <row r="8" spans="1:8" x14ac:dyDescent="0.25">
      <c r="A8" s="334"/>
      <c r="B8" s="196" t="s">
        <v>64</v>
      </c>
      <c r="C8" s="197">
        <v>20</v>
      </c>
      <c r="G8" s="200" t="s">
        <v>295</v>
      </c>
      <c r="H8" s="199">
        <f>C650</f>
        <v>856</v>
      </c>
    </row>
    <row r="9" spans="1:8" ht="30" x14ac:dyDescent="0.25">
      <c r="A9" s="334"/>
      <c r="B9" s="196" t="s">
        <v>65</v>
      </c>
      <c r="C9" s="199">
        <f>SUM([1]Hoja1!$D$16:$D$45)</f>
        <v>207</v>
      </c>
      <c r="G9" s="201" t="s">
        <v>296</v>
      </c>
      <c r="H9" s="199">
        <f>C660</f>
        <v>565</v>
      </c>
    </row>
    <row r="10" spans="1:8" ht="15.75" thickBot="1" x14ac:dyDescent="0.3">
      <c r="A10" s="335" t="s">
        <v>299</v>
      </c>
      <c r="B10" s="336"/>
      <c r="C10" s="202">
        <f>SUM(C2:C9)</f>
        <v>547</v>
      </c>
      <c r="G10" s="200" t="s">
        <v>297</v>
      </c>
      <c r="H10" s="199">
        <f>C670</f>
        <v>107</v>
      </c>
    </row>
    <row r="11" spans="1:8" x14ac:dyDescent="0.25">
      <c r="A11" s="193" t="s">
        <v>314</v>
      </c>
      <c r="B11" s="194" t="s">
        <v>318</v>
      </c>
      <c r="C11" s="195" t="s">
        <v>299</v>
      </c>
      <c r="G11" s="201" t="s">
        <v>298</v>
      </c>
      <c r="H11" s="199">
        <f>C680</f>
        <v>0</v>
      </c>
    </row>
    <row r="12" spans="1:8" ht="30.75" thickBot="1" x14ac:dyDescent="0.3">
      <c r="A12" s="334" t="s">
        <v>229</v>
      </c>
      <c r="B12" s="196" t="s">
        <v>10</v>
      </c>
      <c r="C12" s="32">
        <v>6</v>
      </c>
      <c r="G12" s="203" t="s">
        <v>299</v>
      </c>
      <c r="H12" s="204">
        <f>SUM(H4:H11)</f>
        <v>14674</v>
      </c>
    </row>
    <row r="13" spans="1:8" ht="30" x14ac:dyDescent="0.25">
      <c r="A13" s="334"/>
      <c r="B13" s="196" t="s">
        <v>59</v>
      </c>
      <c r="C13" s="34">
        <v>0</v>
      </c>
    </row>
    <row r="14" spans="1:8" x14ac:dyDescent="0.25">
      <c r="A14" s="334"/>
      <c r="B14" s="196" t="s">
        <v>60</v>
      </c>
      <c r="C14" s="34">
        <v>0</v>
      </c>
    </row>
    <row r="15" spans="1:8" x14ac:dyDescent="0.25">
      <c r="A15" s="334"/>
      <c r="B15" s="196" t="s">
        <v>61</v>
      </c>
      <c r="C15" s="32">
        <v>5</v>
      </c>
    </row>
    <row r="16" spans="1:8" x14ac:dyDescent="0.25">
      <c r="A16" s="334"/>
      <c r="B16" s="196" t="s">
        <v>62</v>
      </c>
      <c r="C16" s="34">
        <v>0</v>
      </c>
    </row>
    <row r="17" spans="1:3" ht="30" x14ac:dyDescent="0.25">
      <c r="A17" s="334"/>
      <c r="B17" s="196" t="s">
        <v>63</v>
      </c>
      <c r="C17" s="32">
        <v>9</v>
      </c>
    </row>
    <row r="18" spans="1:3" x14ac:dyDescent="0.25">
      <c r="A18" s="334"/>
      <c r="B18" s="196" t="s">
        <v>64</v>
      </c>
      <c r="C18" s="34">
        <v>0</v>
      </c>
    </row>
    <row r="19" spans="1:3" ht="30" x14ac:dyDescent="0.25">
      <c r="A19" s="334"/>
      <c r="B19" s="196" t="s">
        <v>65</v>
      </c>
      <c r="C19" s="34">
        <v>0</v>
      </c>
    </row>
    <row r="20" spans="1:3" ht="15.75" thickBot="1" x14ac:dyDescent="0.3">
      <c r="A20" s="335" t="s">
        <v>299</v>
      </c>
      <c r="B20" s="336"/>
      <c r="C20" s="34">
        <f>SUM(C12:C19)</f>
        <v>20</v>
      </c>
    </row>
    <row r="21" spans="1:3" x14ac:dyDescent="0.25">
      <c r="A21" s="193" t="s">
        <v>314</v>
      </c>
      <c r="B21" s="194" t="s">
        <v>318</v>
      </c>
      <c r="C21" s="195" t="s">
        <v>299</v>
      </c>
    </row>
    <row r="22" spans="1:3" ht="30" x14ac:dyDescent="0.25">
      <c r="A22" s="334" t="s">
        <v>230</v>
      </c>
      <c r="B22" s="196" t="s">
        <v>10</v>
      </c>
      <c r="C22" s="32">
        <v>100</v>
      </c>
    </row>
    <row r="23" spans="1:3" ht="30" x14ac:dyDescent="0.25">
      <c r="A23" s="334"/>
      <c r="B23" s="196" t="s">
        <v>59</v>
      </c>
      <c r="C23" s="32">
        <v>13</v>
      </c>
    </row>
    <row r="24" spans="1:3" x14ac:dyDescent="0.25">
      <c r="A24" s="334"/>
      <c r="B24" s="196" t="s">
        <v>60</v>
      </c>
      <c r="C24" s="32">
        <v>2</v>
      </c>
    </row>
    <row r="25" spans="1:3" x14ac:dyDescent="0.25">
      <c r="A25" s="334"/>
      <c r="B25" s="196" t="s">
        <v>61</v>
      </c>
      <c r="C25" s="32">
        <v>102</v>
      </c>
    </row>
    <row r="26" spans="1:3" x14ac:dyDescent="0.25">
      <c r="A26" s="334"/>
      <c r="B26" s="196" t="s">
        <v>62</v>
      </c>
      <c r="C26" s="32">
        <v>11</v>
      </c>
    </row>
    <row r="27" spans="1:3" ht="30" x14ac:dyDescent="0.25">
      <c r="A27" s="334"/>
      <c r="B27" s="196" t="s">
        <v>63</v>
      </c>
      <c r="C27" s="32">
        <v>48</v>
      </c>
    </row>
    <row r="28" spans="1:3" x14ac:dyDescent="0.25">
      <c r="A28" s="334"/>
      <c r="B28" s="196" t="s">
        <v>64</v>
      </c>
      <c r="C28" s="32">
        <v>63</v>
      </c>
    </row>
    <row r="29" spans="1:3" ht="30" x14ac:dyDescent="0.25">
      <c r="A29" s="334"/>
      <c r="B29" s="196" t="s">
        <v>65</v>
      </c>
      <c r="C29" s="34">
        <f>SUM([1]Hoja1!$D$73:$D$98)</f>
        <v>142</v>
      </c>
    </row>
    <row r="30" spans="1:3" ht="15.75" thickBot="1" x14ac:dyDescent="0.3">
      <c r="A30" s="335" t="s">
        <v>299</v>
      </c>
      <c r="B30" s="336"/>
      <c r="C30" s="34">
        <f>SUM(C22:C29)</f>
        <v>481</v>
      </c>
    </row>
    <row r="31" spans="1:3" x14ac:dyDescent="0.25">
      <c r="A31" s="193" t="s">
        <v>314</v>
      </c>
      <c r="B31" s="194" t="s">
        <v>318</v>
      </c>
      <c r="C31" s="195" t="s">
        <v>299</v>
      </c>
    </row>
    <row r="32" spans="1:3" ht="30" x14ac:dyDescent="0.25">
      <c r="A32" s="334" t="s">
        <v>231</v>
      </c>
      <c r="B32" s="196" t="s">
        <v>10</v>
      </c>
      <c r="C32" s="32">
        <v>80</v>
      </c>
    </row>
    <row r="33" spans="1:3" ht="30" x14ac:dyDescent="0.25">
      <c r="A33" s="334"/>
      <c r="B33" s="196" t="s">
        <v>59</v>
      </c>
      <c r="C33" s="32">
        <v>6</v>
      </c>
    </row>
    <row r="34" spans="1:3" x14ac:dyDescent="0.25">
      <c r="A34" s="334"/>
      <c r="B34" s="196" t="s">
        <v>60</v>
      </c>
      <c r="C34" s="32">
        <v>10</v>
      </c>
    </row>
    <row r="35" spans="1:3" x14ac:dyDescent="0.25">
      <c r="A35" s="334"/>
      <c r="B35" s="196" t="s">
        <v>61</v>
      </c>
      <c r="C35" s="32">
        <v>80</v>
      </c>
    </row>
    <row r="36" spans="1:3" x14ac:dyDescent="0.25">
      <c r="A36" s="334"/>
      <c r="B36" s="196" t="s">
        <v>62</v>
      </c>
      <c r="C36" s="32">
        <v>4</v>
      </c>
    </row>
    <row r="37" spans="1:3" ht="30" x14ac:dyDescent="0.25">
      <c r="A37" s="334"/>
      <c r="B37" s="196" t="s">
        <v>63</v>
      </c>
      <c r="C37" s="32">
        <v>24</v>
      </c>
    </row>
    <row r="38" spans="1:3" x14ac:dyDescent="0.25">
      <c r="A38" s="334"/>
      <c r="B38" s="196" t="s">
        <v>64</v>
      </c>
      <c r="C38" s="32">
        <v>37</v>
      </c>
    </row>
    <row r="39" spans="1:3" ht="30" x14ac:dyDescent="0.25">
      <c r="A39" s="334"/>
      <c r="B39" s="196" t="s">
        <v>65</v>
      </c>
      <c r="C39" s="34">
        <f>SUM([1]Hoja1!$D$109:$D$133)</f>
        <v>104</v>
      </c>
    </row>
    <row r="40" spans="1:3" ht="15.75" thickBot="1" x14ac:dyDescent="0.3">
      <c r="A40" s="335" t="s">
        <v>299</v>
      </c>
      <c r="B40" s="336"/>
      <c r="C40" s="34">
        <f>SUM(C32:C39)</f>
        <v>345</v>
      </c>
    </row>
    <row r="41" spans="1:3" x14ac:dyDescent="0.25">
      <c r="A41" s="193" t="s">
        <v>314</v>
      </c>
      <c r="B41" s="194" t="s">
        <v>318</v>
      </c>
      <c r="C41" s="195" t="s">
        <v>299</v>
      </c>
    </row>
    <row r="42" spans="1:3" ht="30" x14ac:dyDescent="0.25">
      <c r="A42" s="334" t="s">
        <v>232</v>
      </c>
      <c r="B42" s="196" t="s">
        <v>10</v>
      </c>
      <c r="C42" s="32">
        <v>33</v>
      </c>
    </row>
    <row r="43" spans="1:3" ht="30" x14ac:dyDescent="0.25">
      <c r="A43" s="334"/>
      <c r="B43" s="196" t="s">
        <v>59</v>
      </c>
      <c r="C43" s="32">
        <v>9</v>
      </c>
    </row>
    <row r="44" spans="1:3" x14ac:dyDescent="0.25">
      <c r="A44" s="334"/>
      <c r="B44" s="196" t="s">
        <v>60</v>
      </c>
      <c r="C44" s="32">
        <v>3</v>
      </c>
    </row>
    <row r="45" spans="1:3" x14ac:dyDescent="0.25">
      <c r="A45" s="334"/>
      <c r="B45" s="196" t="s">
        <v>61</v>
      </c>
      <c r="C45" s="32">
        <v>36</v>
      </c>
    </row>
    <row r="46" spans="1:3" x14ac:dyDescent="0.25">
      <c r="A46" s="334"/>
      <c r="B46" s="196" t="s">
        <v>62</v>
      </c>
      <c r="C46" s="34">
        <v>0</v>
      </c>
    </row>
    <row r="47" spans="1:3" ht="30" x14ac:dyDescent="0.25">
      <c r="A47" s="334"/>
      <c r="B47" s="196" t="s">
        <v>63</v>
      </c>
      <c r="C47" s="32">
        <v>11</v>
      </c>
    </row>
    <row r="48" spans="1:3" x14ac:dyDescent="0.25">
      <c r="A48" s="334"/>
      <c r="B48" s="196" t="s">
        <v>64</v>
      </c>
      <c r="C48" s="32">
        <v>16</v>
      </c>
    </row>
    <row r="49" spans="1:3" ht="30" x14ac:dyDescent="0.25">
      <c r="A49" s="334"/>
      <c r="B49" s="196" t="s">
        <v>65</v>
      </c>
      <c r="C49" s="34">
        <v>92</v>
      </c>
    </row>
    <row r="50" spans="1:3" ht="15.75" thickBot="1" x14ac:dyDescent="0.3">
      <c r="A50" s="335" t="s">
        <v>299</v>
      </c>
      <c r="B50" s="336"/>
      <c r="C50" s="34">
        <f>SUM(C42:C49)</f>
        <v>200</v>
      </c>
    </row>
    <row r="51" spans="1:3" x14ac:dyDescent="0.25">
      <c r="A51" s="193" t="s">
        <v>314</v>
      </c>
      <c r="B51" s="194" t="s">
        <v>318</v>
      </c>
      <c r="C51" s="195" t="s">
        <v>299</v>
      </c>
    </row>
    <row r="52" spans="1:3" ht="30" x14ac:dyDescent="0.25">
      <c r="A52" s="334" t="s">
        <v>233</v>
      </c>
      <c r="B52" s="196" t="s">
        <v>10</v>
      </c>
      <c r="C52" s="32">
        <v>104</v>
      </c>
    </row>
    <row r="53" spans="1:3" ht="30" x14ac:dyDescent="0.25">
      <c r="A53" s="334"/>
      <c r="B53" s="196" t="s">
        <v>59</v>
      </c>
      <c r="C53" s="32">
        <v>4</v>
      </c>
    </row>
    <row r="54" spans="1:3" x14ac:dyDescent="0.25">
      <c r="A54" s="334"/>
      <c r="B54" s="196" t="s">
        <v>60</v>
      </c>
      <c r="C54" s="34">
        <v>0</v>
      </c>
    </row>
    <row r="55" spans="1:3" x14ac:dyDescent="0.25">
      <c r="A55" s="334"/>
      <c r="B55" s="196" t="s">
        <v>61</v>
      </c>
      <c r="C55" s="32">
        <v>90</v>
      </c>
    </row>
    <row r="56" spans="1:3" x14ac:dyDescent="0.25">
      <c r="A56" s="334"/>
      <c r="B56" s="196" t="s">
        <v>62</v>
      </c>
      <c r="C56" s="34">
        <v>0</v>
      </c>
    </row>
    <row r="57" spans="1:3" ht="30" x14ac:dyDescent="0.25">
      <c r="A57" s="334"/>
      <c r="B57" s="196" t="s">
        <v>63</v>
      </c>
      <c r="C57" s="32">
        <v>101</v>
      </c>
    </row>
    <row r="58" spans="1:3" x14ac:dyDescent="0.25">
      <c r="A58" s="334"/>
      <c r="B58" s="196" t="s">
        <v>64</v>
      </c>
      <c r="C58" s="32">
        <v>26</v>
      </c>
    </row>
    <row r="59" spans="1:3" ht="30" x14ac:dyDescent="0.25">
      <c r="A59" s="334"/>
      <c r="B59" s="196" t="s">
        <v>65</v>
      </c>
      <c r="C59" s="34">
        <f>SUM([1]Hoja1!$D$242:$D$272)</f>
        <v>216</v>
      </c>
    </row>
    <row r="60" spans="1:3" ht="15.75" thickBot="1" x14ac:dyDescent="0.3">
      <c r="A60" s="335" t="s">
        <v>299</v>
      </c>
      <c r="B60" s="336"/>
      <c r="C60" s="34">
        <f>SUM(C52:C59)</f>
        <v>541</v>
      </c>
    </row>
    <row r="61" spans="1:3" x14ac:dyDescent="0.25">
      <c r="A61" s="193" t="s">
        <v>314</v>
      </c>
      <c r="B61" s="194" t="s">
        <v>318</v>
      </c>
      <c r="C61" s="195" t="s">
        <v>299</v>
      </c>
    </row>
    <row r="62" spans="1:3" ht="30" x14ac:dyDescent="0.25">
      <c r="A62" s="334" t="s">
        <v>234</v>
      </c>
      <c r="B62" s="196" t="s">
        <v>10</v>
      </c>
      <c r="C62" s="32">
        <v>219</v>
      </c>
    </row>
    <row r="63" spans="1:3" ht="30" x14ac:dyDescent="0.25">
      <c r="A63" s="334"/>
      <c r="B63" s="196" t="s">
        <v>59</v>
      </c>
      <c r="C63" s="32">
        <v>26</v>
      </c>
    </row>
    <row r="64" spans="1:3" x14ac:dyDescent="0.25">
      <c r="A64" s="334"/>
      <c r="B64" s="196" t="s">
        <v>60</v>
      </c>
      <c r="C64" s="32">
        <v>13</v>
      </c>
    </row>
    <row r="65" spans="1:3" x14ac:dyDescent="0.25">
      <c r="A65" s="334"/>
      <c r="B65" s="196" t="s">
        <v>61</v>
      </c>
      <c r="C65" s="32">
        <v>177</v>
      </c>
    </row>
    <row r="66" spans="1:3" x14ac:dyDescent="0.25">
      <c r="A66" s="334"/>
      <c r="B66" s="196" t="s">
        <v>62</v>
      </c>
      <c r="C66" s="32">
        <v>5</v>
      </c>
    </row>
    <row r="67" spans="1:3" ht="30" x14ac:dyDescent="0.25">
      <c r="A67" s="334"/>
      <c r="B67" s="196" t="s">
        <v>63</v>
      </c>
      <c r="C67" s="32">
        <v>73</v>
      </c>
    </row>
    <row r="68" spans="1:3" x14ac:dyDescent="0.25">
      <c r="A68" s="334"/>
      <c r="B68" s="196" t="s">
        <v>64</v>
      </c>
      <c r="C68" s="32">
        <v>62</v>
      </c>
    </row>
    <row r="69" spans="1:3" ht="30" x14ac:dyDescent="0.25">
      <c r="A69" s="334"/>
      <c r="B69" s="196" t="s">
        <v>65</v>
      </c>
      <c r="C69" s="34">
        <f>SUM([1]Hoja1!$D$305:$D$338)</f>
        <v>386</v>
      </c>
    </row>
    <row r="70" spans="1:3" ht="15.75" thickBot="1" x14ac:dyDescent="0.3">
      <c r="A70" s="335" t="s">
        <v>299</v>
      </c>
      <c r="B70" s="336"/>
      <c r="C70" s="34">
        <f>SUM(C62:C69)</f>
        <v>961</v>
      </c>
    </row>
    <row r="71" spans="1:3" x14ac:dyDescent="0.25">
      <c r="A71" s="193" t="s">
        <v>314</v>
      </c>
      <c r="B71" s="194" t="s">
        <v>318</v>
      </c>
      <c r="C71" s="195" t="s">
        <v>299</v>
      </c>
    </row>
    <row r="72" spans="1:3" ht="30" x14ac:dyDescent="0.25">
      <c r="A72" s="334" t="s">
        <v>235</v>
      </c>
      <c r="B72" s="196" t="s">
        <v>10</v>
      </c>
      <c r="C72" s="32">
        <v>85</v>
      </c>
    </row>
    <row r="73" spans="1:3" ht="30" x14ac:dyDescent="0.25">
      <c r="A73" s="334"/>
      <c r="B73" s="196" t="s">
        <v>59</v>
      </c>
      <c r="C73" s="32">
        <v>6</v>
      </c>
    </row>
    <row r="74" spans="1:3" x14ac:dyDescent="0.25">
      <c r="A74" s="334"/>
      <c r="B74" s="196" t="s">
        <v>60</v>
      </c>
      <c r="C74" s="32">
        <v>0</v>
      </c>
    </row>
    <row r="75" spans="1:3" x14ac:dyDescent="0.25">
      <c r="A75" s="334"/>
      <c r="B75" s="196" t="s">
        <v>61</v>
      </c>
      <c r="C75" s="32">
        <v>88</v>
      </c>
    </row>
    <row r="76" spans="1:3" x14ac:dyDescent="0.25">
      <c r="A76" s="334"/>
      <c r="B76" s="196" t="s">
        <v>62</v>
      </c>
      <c r="C76" s="32">
        <v>1</v>
      </c>
    </row>
    <row r="77" spans="1:3" ht="30" x14ac:dyDescent="0.25">
      <c r="A77" s="334"/>
      <c r="B77" s="196" t="s">
        <v>63</v>
      </c>
      <c r="C77" s="32">
        <v>49</v>
      </c>
    </row>
    <row r="78" spans="1:3" x14ac:dyDescent="0.25">
      <c r="A78" s="334"/>
      <c r="B78" s="196" t="s">
        <v>64</v>
      </c>
      <c r="C78" s="32">
        <v>24</v>
      </c>
    </row>
    <row r="79" spans="1:3" ht="30" x14ac:dyDescent="0.25">
      <c r="A79" s="334"/>
      <c r="B79" s="196" t="s">
        <v>65</v>
      </c>
      <c r="C79" s="34">
        <f>SUM([1]Hoja1!$D$507:$D$539)</f>
        <v>191</v>
      </c>
    </row>
    <row r="80" spans="1:3" ht="15.75" thickBot="1" x14ac:dyDescent="0.3">
      <c r="A80" s="335" t="s">
        <v>299</v>
      </c>
      <c r="B80" s="336"/>
      <c r="C80" s="34">
        <f>SUM(C72:C79)</f>
        <v>444</v>
      </c>
    </row>
    <row r="81" spans="1:3" x14ac:dyDescent="0.25">
      <c r="A81" s="193" t="s">
        <v>314</v>
      </c>
      <c r="B81" s="194" t="s">
        <v>318</v>
      </c>
      <c r="C81" s="195" t="s">
        <v>299</v>
      </c>
    </row>
    <row r="82" spans="1:3" ht="30" x14ac:dyDescent="0.25">
      <c r="A82" s="334" t="s">
        <v>236</v>
      </c>
      <c r="B82" s="196" t="s">
        <v>10</v>
      </c>
      <c r="C82" s="32">
        <v>98</v>
      </c>
    </row>
    <row r="83" spans="1:3" ht="30" x14ac:dyDescent="0.25">
      <c r="A83" s="334"/>
      <c r="B83" s="196" t="s">
        <v>59</v>
      </c>
      <c r="C83" s="32">
        <v>2</v>
      </c>
    </row>
    <row r="84" spans="1:3" x14ac:dyDescent="0.25">
      <c r="A84" s="334"/>
      <c r="B84" s="196" t="s">
        <v>60</v>
      </c>
      <c r="C84" s="34">
        <v>0</v>
      </c>
    </row>
    <row r="85" spans="1:3" x14ac:dyDescent="0.25">
      <c r="A85" s="334"/>
      <c r="B85" s="196" t="s">
        <v>61</v>
      </c>
      <c r="C85" s="32">
        <v>64</v>
      </c>
    </row>
    <row r="86" spans="1:3" x14ac:dyDescent="0.25">
      <c r="A86" s="334"/>
      <c r="B86" s="196" t="s">
        <v>62</v>
      </c>
      <c r="C86" s="32">
        <v>2</v>
      </c>
    </row>
    <row r="87" spans="1:3" ht="30" x14ac:dyDescent="0.25">
      <c r="A87" s="334"/>
      <c r="B87" s="196" t="s">
        <v>63</v>
      </c>
      <c r="C87" s="32">
        <v>41</v>
      </c>
    </row>
    <row r="88" spans="1:3" x14ac:dyDescent="0.25">
      <c r="A88" s="334"/>
      <c r="B88" s="196" t="s">
        <v>64</v>
      </c>
      <c r="C88" s="32">
        <v>8</v>
      </c>
    </row>
    <row r="89" spans="1:3" ht="30" x14ac:dyDescent="0.25">
      <c r="A89" s="334"/>
      <c r="B89" s="196" t="s">
        <v>65</v>
      </c>
      <c r="C89" s="34">
        <f>SUM([1]Hoja1!$D$649:$D$676)</f>
        <v>149</v>
      </c>
    </row>
    <row r="90" spans="1:3" ht="15.75" thickBot="1" x14ac:dyDescent="0.3">
      <c r="A90" s="335" t="s">
        <v>299</v>
      </c>
      <c r="B90" s="336"/>
      <c r="C90" s="34">
        <f>SUM(C82:C89)</f>
        <v>364</v>
      </c>
    </row>
    <row r="91" spans="1:3" x14ac:dyDescent="0.25">
      <c r="A91" s="193" t="s">
        <v>314</v>
      </c>
      <c r="B91" s="194" t="s">
        <v>318</v>
      </c>
      <c r="C91" s="195" t="s">
        <v>299</v>
      </c>
    </row>
    <row r="92" spans="1:3" ht="30" x14ac:dyDescent="0.25">
      <c r="A92" s="334" t="s">
        <v>237</v>
      </c>
      <c r="B92" s="196" t="s">
        <v>10</v>
      </c>
      <c r="C92" s="32">
        <v>55</v>
      </c>
    </row>
    <row r="93" spans="1:3" ht="30" x14ac:dyDescent="0.25">
      <c r="A93" s="334"/>
      <c r="B93" s="196" t="s">
        <v>59</v>
      </c>
      <c r="C93" s="32">
        <v>11</v>
      </c>
    </row>
    <row r="94" spans="1:3" x14ac:dyDescent="0.25">
      <c r="A94" s="334"/>
      <c r="B94" s="196" t="s">
        <v>60</v>
      </c>
      <c r="C94" s="32">
        <v>7</v>
      </c>
    </row>
    <row r="95" spans="1:3" x14ac:dyDescent="0.25">
      <c r="A95" s="334"/>
      <c r="B95" s="196" t="s">
        <v>61</v>
      </c>
      <c r="C95" s="32">
        <v>76</v>
      </c>
    </row>
    <row r="96" spans="1:3" x14ac:dyDescent="0.25">
      <c r="A96" s="334"/>
      <c r="B96" s="196" t="s">
        <v>62</v>
      </c>
      <c r="C96" s="32">
        <v>6</v>
      </c>
    </row>
    <row r="97" spans="1:3" ht="30" x14ac:dyDescent="0.25">
      <c r="A97" s="334"/>
      <c r="B97" s="196" t="s">
        <v>63</v>
      </c>
      <c r="C97" s="32">
        <v>28</v>
      </c>
    </row>
    <row r="98" spans="1:3" x14ac:dyDescent="0.25">
      <c r="A98" s="334"/>
      <c r="B98" s="196" t="s">
        <v>64</v>
      </c>
      <c r="C98" s="32">
        <v>21</v>
      </c>
    </row>
    <row r="99" spans="1:3" ht="30" x14ac:dyDescent="0.25">
      <c r="A99" s="334"/>
      <c r="B99" s="196" t="s">
        <v>65</v>
      </c>
      <c r="C99" s="34">
        <f>SUM([1]Hoja1!$D$1082:$D$1111)</f>
        <v>181</v>
      </c>
    </row>
    <row r="100" spans="1:3" ht="15.75" thickBot="1" x14ac:dyDescent="0.3">
      <c r="A100" s="335" t="s">
        <v>299</v>
      </c>
      <c r="B100" s="336"/>
      <c r="C100" s="34">
        <f>SUM(C92:C99)</f>
        <v>385</v>
      </c>
    </row>
    <row r="101" spans="1:3" x14ac:dyDescent="0.25">
      <c r="A101" s="193" t="s">
        <v>314</v>
      </c>
      <c r="B101" s="194" t="s">
        <v>318</v>
      </c>
      <c r="C101" s="195" t="s">
        <v>299</v>
      </c>
    </row>
    <row r="102" spans="1:3" ht="30" x14ac:dyDescent="0.25">
      <c r="A102" s="334" t="s">
        <v>238</v>
      </c>
      <c r="B102" s="196" t="s">
        <v>10</v>
      </c>
      <c r="C102" s="32">
        <v>168</v>
      </c>
    </row>
    <row r="103" spans="1:3" ht="30" x14ac:dyDescent="0.25">
      <c r="A103" s="334"/>
      <c r="B103" s="196" t="s">
        <v>59</v>
      </c>
      <c r="C103" s="32">
        <v>22</v>
      </c>
    </row>
    <row r="104" spans="1:3" x14ac:dyDescent="0.25">
      <c r="A104" s="334"/>
      <c r="B104" s="196" t="s">
        <v>60</v>
      </c>
      <c r="C104" s="32">
        <v>7</v>
      </c>
    </row>
    <row r="105" spans="1:3" x14ac:dyDescent="0.25">
      <c r="A105" s="334"/>
      <c r="B105" s="196" t="s">
        <v>61</v>
      </c>
      <c r="C105" s="32">
        <v>143</v>
      </c>
    </row>
    <row r="106" spans="1:3" x14ac:dyDescent="0.25">
      <c r="A106" s="334"/>
      <c r="B106" s="196" t="s">
        <v>62</v>
      </c>
      <c r="C106" s="32">
        <v>15</v>
      </c>
    </row>
    <row r="107" spans="1:3" ht="30" x14ac:dyDescent="0.25">
      <c r="A107" s="334"/>
      <c r="B107" s="196" t="s">
        <v>63</v>
      </c>
      <c r="C107" s="32">
        <v>113</v>
      </c>
    </row>
    <row r="108" spans="1:3" x14ac:dyDescent="0.25">
      <c r="A108" s="334"/>
      <c r="B108" s="196" t="s">
        <v>64</v>
      </c>
      <c r="C108" s="32">
        <v>72</v>
      </c>
    </row>
    <row r="109" spans="1:3" ht="30" x14ac:dyDescent="0.25">
      <c r="A109" s="334"/>
      <c r="B109" s="196" t="s">
        <v>65</v>
      </c>
      <c r="C109" s="34">
        <f>SUM([1]Hoja1!$D$1122:$D$1150)</f>
        <v>317</v>
      </c>
    </row>
    <row r="110" spans="1:3" ht="15.75" thickBot="1" x14ac:dyDescent="0.3">
      <c r="A110" s="335" t="s">
        <v>299</v>
      </c>
      <c r="B110" s="336"/>
      <c r="C110" s="34">
        <f>SUM(C102:C109)</f>
        <v>857</v>
      </c>
    </row>
    <row r="111" spans="1:3" x14ac:dyDescent="0.25">
      <c r="A111" s="193" t="s">
        <v>314</v>
      </c>
      <c r="B111" s="194" t="s">
        <v>318</v>
      </c>
      <c r="C111" s="195" t="s">
        <v>299</v>
      </c>
    </row>
    <row r="112" spans="1:3" ht="30" x14ac:dyDescent="0.25">
      <c r="A112" s="334" t="s">
        <v>239</v>
      </c>
      <c r="B112" s="196" t="s">
        <v>10</v>
      </c>
      <c r="C112" s="32">
        <v>114</v>
      </c>
    </row>
    <row r="113" spans="1:3" ht="30" x14ac:dyDescent="0.25">
      <c r="A113" s="334"/>
      <c r="B113" s="196" t="s">
        <v>59</v>
      </c>
      <c r="C113" s="32">
        <v>17</v>
      </c>
    </row>
    <row r="114" spans="1:3" x14ac:dyDescent="0.25">
      <c r="A114" s="334"/>
      <c r="B114" s="196" t="s">
        <v>60</v>
      </c>
      <c r="C114" s="32">
        <v>8</v>
      </c>
    </row>
    <row r="115" spans="1:3" x14ac:dyDescent="0.25">
      <c r="A115" s="334"/>
      <c r="B115" s="196" t="s">
        <v>61</v>
      </c>
      <c r="C115" s="32">
        <v>117</v>
      </c>
    </row>
    <row r="116" spans="1:3" x14ac:dyDescent="0.25">
      <c r="A116" s="334"/>
      <c r="B116" s="196" t="s">
        <v>62</v>
      </c>
      <c r="C116" s="32">
        <v>5</v>
      </c>
    </row>
    <row r="117" spans="1:3" ht="30" x14ac:dyDescent="0.25">
      <c r="A117" s="334"/>
      <c r="B117" s="196" t="s">
        <v>63</v>
      </c>
      <c r="C117" s="32">
        <v>66</v>
      </c>
    </row>
    <row r="118" spans="1:3" x14ac:dyDescent="0.25">
      <c r="A118" s="334"/>
      <c r="B118" s="196" t="s">
        <v>64</v>
      </c>
      <c r="C118" s="32">
        <v>24</v>
      </c>
    </row>
    <row r="119" spans="1:3" ht="30" x14ac:dyDescent="0.25">
      <c r="A119" s="334"/>
      <c r="B119" s="196" t="s">
        <v>65</v>
      </c>
      <c r="C119" s="34">
        <f>SUM([1]Hoja1!$D$1161:$D$1189)</f>
        <v>259</v>
      </c>
    </row>
    <row r="120" spans="1:3" ht="15.75" thickBot="1" x14ac:dyDescent="0.3">
      <c r="A120" s="335" t="s">
        <v>299</v>
      </c>
      <c r="B120" s="336"/>
      <c r="C120" s="34">
        <f>SUM(C112:C119)</f>
        <v>610</v>
      </c>
    </row>
    <row r="121" spans="1:3" x14ac:dyDescent="0.25">
      <c r="A121" s="193" t="s">
        <v>314</v>
      </c>
      <c r="B121" s="194" t="s">
        <v>318</v>
      </c>
      <c r="C121" s="195" t="s">
        <v>299</v>
      </c>
    </row>
    <row r="122" spans="1:3" ht="30" x14ac:dyDescent="0.25">
      <c r="A122" s="334" t="s">
        <v>240</v>
      </c>
      <c r="B122" s="196" t="s">
        <v>10</v>
      </c>
      <c r="C122" s="32">
        <v>58</v>
      </c>
    </row>
    <row r="123" spans="1:3" ht="30" x14ac:dyDescent="0.25">
      <c r="A123" s="334"/>
      <c r="B123" s="196" t="s">
        <v>59</v>
      </c>
      <c r="C123" s="32">
        <v>14</v>
      </c>
    </row>
    <row r="124" spans="1:3" x14ac:dyDescent="0.25">
      <c r="A124" s="334"/>
      <c r="B124" s="196" t="s">
        <v>60</v>
      </c>
      <c r="C124" s="32">
        <v>25</v>
      </c>
    </row>
    <row r="125" spans="1:3" x14ac:dyDescent="0.25">
      <c r="A125" s="334"/>
      <c r="B125" s="196" t="s">
        <v>61</v>
      </c>
      <c r="C125" s="32">
        <v>80</v>
      </c>
    </row>
    <row r="126" spans="1:3" x14ac:dyDescent="0.25">
      <c r="A126" s="334"/>
      <c r="B126" s="196" t="s">
        <v>62</v>
      </c>
      <c r="C126" s="32">
        <v>6</v>
      </c>
    </row>
    <row r="127" spans="1:3" ht="30" x14ac:dyDescent="0.25">
      <c r="A127" s="334"/>
      <c r="B127" s="196" t="s">
        <v>63</v>
      </c>
      <c r="C127" s="32">
        <v>58</v>
      </c>
    </row>
    <row r="128" spans="1:3" x14ac:dyDescent="0.25">
      <c r="A128" s="334"/>
      <c r="B128" s="196" t="s">
        <v>64</v>
      </c>
      <c r="C128" s="32">
        <v>22</v>
      </c>
    </row>
    <row r="129" spans="1:3" ht="30" x14ac:dyDescent="0.25">
      <c r="A129" s="334"/>
      <c r="B129" s="196" t="s">
        <v>65</v>
      </c>
      <c r="C129" s="34">
        <f>SUM([1]Hoja1!$D$1202:$D$1226)</f>
        <v>218</v>
      </c>
    </row>
    <row r="130" spans="1:3" ht="15.75" thickBot="1" x14ac:dyDescent="0.3">
      <c r="A130" s="335" t="s">
        <v>299</v>
      </c>
      <c r="B130" s="336"/>
      <c r="C130" s="34">
        <f>SUM(C122:C129)</f>
        <v>481</v>
      </c>
    </row>
    <row r="131" spans="1:3" x14ac:dyDescent="0.25">
      <c r="A131" s="193" t="s">
        <v>314</v>
      </c>
      <c r="B131" s="194" t="s">
        <v>318</v>
      </c>
      <c r="C131" s="195" t="s">
        <v>299</v>
      </c>
    </row>
    <row r="132" spans="1:3" ht="30" x14ac:dyDescent="0.25">
      <c r="A132" s="334" t="s">
        <v>241</v>
      </c>
      <c r="B132" s="196" t="s">
        <v>10</v>
      </c>
      <c r="C132" s="32">
        <v>48</v>
      </c>
    </row>
    <row r="133" spans="1:3" ht="30" x14ac:dyDescent="0.25">
      <c r="A133" s="334"/>
      <c r="B133" s="196" t="s">
        <v>59</v>
      </c>
      <c r="C133" s="32">
        <v>12</v>
      </c>
    </row>
    <row r="134" spans="1:3" x14ac:dyDescent="0.25">
      <c r="A134" s="334"/>
      <c r="B134" s="196" t="s">
        <v>60</v>
      </c>
      <c r="C134" s="32">
        <v>3</v>
      </c>
    </row>
    <row r="135" spans="1:3" x14ac:dyDescent="0.25">
      <c r="A135" s="334"/>
      <c r="B135" s="196" t="s">
        <v>61</v>
      </c>
      <c r="C135" s="32">
        <v>71</v>
      </c>
    </row>
    <row r="136" spans="1:3" x14ac:dyDescent="0.25">
      <c r="A136" s="334"/>
      <c r="B136" s="196" t="s">
        <v>62</v>
      </c>
      <c r="C136" s="32">
        <v>4</v>
      </c>
    </row>
    <row r="137" spans="1:3" ht="30" x14ac:dyDescent="0.25">
      <c r="A137" s="334"/>
      <c r="B137" s="196" t="s">
        <v>63</v>
      </c>
      <c r="C137" s="32">
        <v>75</v>
      </c>
    </row>
    <row r="138" spans="1:3" x14ac:dyDescent="0.25">
      <c r="A138" s="334"/>
      <c r="B138" s="196" t="s">
        <v>64</v>
      </c>
      <c r="C138" s="32">
        <v>15</v>
      </c>
    </row>
    <row r="139" spans="1:3" ht="30" x14ac:dyDescent="0.25">
      <c r="A139" s="334"/>
      <c r="B139" s="196" t="s">
        <v>65</v>
      </c>
      <c r="C139" s="34">
        <f>SUM([1]Hoja1!$D$1240:$D$1265)</f>
        <v>207</v>
      </c>
    </row>
    <row r="140" spans="1:3" ht="15.75" thickBot="1" x14ac:dyDescent="0.3">
      <c r="A140" s="335" t="s">
        <v>299</v>
      </c>
      <c r="B140" s="336"/>
      <c r="C140" s="34">
        <f>SUM(C132:C139)</f>
        <v>435</v>
      </c>
    </row>
    <row r="141" spans="1:3" x14ac:dyDescent="0.25">
      <c r="A141" s="193" t="s">
        <v>314</v>
      </c>
      <c r="B141" s="194" t="s">
        <v>318</v>
      </c>
      <c r="C141" s="195" t="s">
        <v>299</v>
      </c>
    </row>
    <row r="142" spans="1:3" ht="30" x14ac:dyDescent="0.25">
      <c r="A142" s="334" t="s">
        <v>242</v>
      </c>
      <c r="B142" s="196" t="s">
        <v>10</v>
      </c>
      <c r="C142" s="32">
        <v>153</v>
      </c>
    </row>
    <row r="143" spans="1:3" ht="30" x14ac:dyDescent="0.25">
      <c r="A143" s="334"/>
      <c r="B143" s="196" t="s">
        <v>59</v>
      </c>
      <c r="C143" s="32">
        <v>18</v>
      </c>
    </row>
    <row r="144" spans="1:3" x14ac:dyDescent="0.25">
      <c r="A144" s="334"/>
      <c r="B144" s="196" t="s">
        <v>60</v>
      </c>
      <c r="C144" s="32">
        <v>7</v>
      </c>
    </row>
    <row r="145" spans="1:3" x14ac:dyDescent="0.25">
      <c r="A145" s="334"/>
      <c r="B145" s="196" t="s">
        <v>61</v>
      </c>
      <c r="C145" s="32">
        <v>152</v>
      </c>
    </row>
    <row r="146" spans="1:3" x14ac:dyDescent="0.25">
      <c r="A146" s="334"/>
      <c r="B146" s="196" t="s">
        <v>62</v>
      </c>
      <c r="C146" s="32">
        <v>5</v>
      </c>
    </row>
    <row r="147" spans="1:3" ht="30" x14ac:dyDescent="0.25">
      <c r="A147" s="334"/>
      <c r="B147" s="196" t="s">
        <v>63</v>
      </c>
      <c r="C147" s="32">
        <v>137</v>
      </c>
    </row>
    <row r="148" spans="1:3" x14ac:dyDescent="0.25">
      <c r="A148" s="334"/>
      <c r="B148" s="196" t="s">
        <v>64</v>
      </c>
      <c r="C148" s="32">
        <v>40</v>
      </c>
    </row>
    <row r="149" spans="1:3" ht="30" x14ac:dyDescent="0.25">
      <c r="A149" s="334"/>
      <c r="B149" s="196" t="s">
        <v>65</v>
      </c>
      <c r="C149" s="34">
        <f>SUM([1]Hoja1!$D$1279:$D$1308)</f>
        <v>408</v>
      </c>
    </row>
    <row r="150" spans="1:3" ht="15.75" thickBot="1" x14ac:dyDescent="0.3">
      <c r="A150" s="335" t="s">
        <v>299</v>
      </c>
      <c r="B150" s="336"/>
      <c r="C150" s="34">
        <f>SUM(C142:C149)</f>
        <v>920</v>
      </c>
    </row>
    <row r="151" spans="1:3" x14ac:dyDescent="0.25">
      <c r="A151" s="193" t="s">
        <v>314</v>
      </c>
      <c r="B151" s="194" t="s">
        <v>318</v>
      </c>
      <c r="C151" s="195" t="s">
        <v>299</v>
      </c>
    </row>
    <row r="152" spans="1:3" ht="30" x14ac:dyDescent="0.25">
      <c r="A152" s="334" t="s">
        <v>243</v>
      </c>
      <c r="B152" s="196" t="s">
        <v>10</v>
      </c>
      <c r="C152" s="32">
        <v>79</v>
      </c>
    </row>
    <row r="153" spans="1:3" ht="30" x14ac:dyDescent="0.25">
      <c r="A153" s="334"/>
      <c r="B153" s="196" t="s">
        <v>59</v>
      </c>
      <c r="C153" s="32">
        <v>8</v>
      </c>
    </row>
    <row r="154" spans="1:3" x14ac:dyDescent="0.25">
      <c r="A154" s="334"/>
      <c r="B154" s="196" t="s">
        <v>60</v>
      </c>
      <c r="C154" s="32">
        <v>10</v>
      </c>
    </row>
    <row r="155" spans="1:3" x14ac:dyDescent="0.25">
      <c r="A155" s="334"/>
      <c r="B155" s="196" t="s">
        <v>61</v>
      </c>
      <c r="C155" s="32">
        <v>52</v>
      </c>
    </row>
    <row r="156" spans="1:3" x14ac:dyDescent="0.25">
      <c r="A156" s="334"/>
      <c r="B156" s="196" t="s">
        <v>62</v>
      </c>
      <c r="C156" s="32">
        <v>4</v>
      </c>
    </row>
    <row r="157" spans="1:3" ht="30" x14ac:dyDescent="0.25">
      <c r="A157" s="334"/>
      <c r="B157" s="196" t="s">
        <v>63</v>
      </c>
      <c r="C157" s="32">
        <v>55</v>
      </c>
    </row>
    <row r="158" spans="1:3" x14ac:dyDescent="0.25">
      <c r="A158" s="334"/>
      <c r="B158" s="196" t="s">
        <v>64</v>
      </c>
      <c r="C158" s="34">
        <v>0</v>
      </c>
    </row>
    <row r="159" spans="1:3" ht="30" x14ac:dyDescent="0.25">
      <c r="A159" s="334"/>
      <c r="B159" s="196" t="s">
        <v>65</v>
      </c>
      <c r="C159" s="34">
        <f>SUM([1]Hoja1!$D$1319:$D$1345)</f>
        <v>164</v>
      </c>
    </row>
    <row r="160" spans="1:3" ht="15.75" thickBot="1" x14ac:dyDescent="0.3">
      <c r="A160" s="335" t="s">
        <v>299</v>
      </c>
      <c r="B160" s="336"/>
      <c r="C160" s="34">
        <f>SUM(C152:C159)</f>
        <v>372</v>
      </c>
    </row>
    <row r="161" spans="1:3" x14ac:dyDescent="0.25">
      <c r="A161" s="193" t="s">
        <v>314</v>
      </c>
      <c r="B161" s="194" t="s">
        <v>318</v>
      </c>
      <c r="C161" s="195" t="s">
        <v>299</v>
      </c>
    </row>
    <row r="162" spans="1:3" ht="30" x14ac:dyDescent="0.25">
      <c r="A162" s="334" t="s">
        <v>244</v>
      </c>
      <c r="B162" s="196" t="s">
        <v>10</v>
      </c>
      <c r="C162" s="32">
        <v>63</v>
      </c>
    </row>
    <row r="163" spans="1:3" ht="30" x14ac:dyDescent="0.25">
      <c r="A163" s="334"/>
      <c r="B163" s="196" t="s">
        <v>59</v>
      </c>
      <c r="C163" s="32">
        <v>3</v>
      </c>
    </row>
    <row r="164" spans="1:3" x14ac:dyDescent="0.25">
      <c r="A164" s="334"/>
      <c r="B164" s="196" t="s">
        <v>60</v>
      </c>
      <c r="C164" s="32">
        <v>4</v>
      </c>
    </row>
    <row r="165" spans="1:3" x14ac:dyDescent="0.25">
      <c r="A165" s="334"/>
      <c r="B165" s="196" t="s">
        <v>61</v>
      </c>
      <c r="C165" s="32">
        <v>83</v>
      </c>
    </row>
    <row r="166" spans="1:3" x14ac:dyDescent="0.25">
      <c r="A166" s="334"/>
      <c r="B166" s="196" t="s">
        <v>62</v>
      </c>
      <c r="C166" s="32">
        <v>5</v>
      </c>
    </row>
    <row r="167" spans="1:3" ht="30" x14ac:dyDescent="0.25">
      <c r="A167" s="334"/>
      <c r="B167" s="196" t="s">
        <v>63</v>
      </c>
      <c r="C167" s="32">
        <v>35</v>
      </c>
    </row>
    <row r="168" spans="1:3" x14ac:dyDescent="0.25">
      <c r="A168" s="334"/>
      <c r="B168" s="196" t="s">
        <v>64</v>
      </c>
      <c r="C168" s="32">
        <v>9</v>
      </c>
    </row>
    <row r="169" spans="1:3" ht="30" x14ac:dyDescent="0.25">
      <c r="A169" s="334"/>
      <c r="B169" s="196" t="s">
        <v>65</v>
      </c>
      <c r="C169" s="34">
        <f>SUM([1]Hoja1!$D$1375:$D$1405)</f>
        <v>190</v>
      </c>
    </row>
    <row r="170" spans="1:3" ht="15.75" thickBot="1" x14ac:dyDescent="0.3">
      <c r="A170" s="335" t="s">
        <v>299</v>
      </c>
      <c r="B170" s="336"/>
      <c r="C170" s="34">
        <f>SUM(C162:C169)</f>
        <v>392</v>
      </c>
    </row>
    <row r="171" spans="1:3" x14ac:dyDescent="0.25">
      <c r="A171" s="193" t="s">
        <v>314</v>
      </c>
      <c r="B171" s="194" t="s">
        <v>318</v>
      </c>
      <c r="C171" s="195" t="s">
        <v>299</v>
      </c>
    </row>
    <row r="172" spans="1:3" ht="30" x14ac:dyDescent="0.25">
      <c r="A172" s="334" t="s">
        <v>245</v>
      </c>
      <c r="B172" s="196" t="s">
        <v>10</v>
      </c>
      <c r="C172" s="32">
        <v>147</v>
      </c>
    </row>
    <row r="173" spans="1:3" ht="30" x14ac:dyDescent="0.25">
      <c r="A173" s="334"/>
      <c r="B173" s="196" t="s">
        <v>59</v>
      </c>
      <c r="C173" s="32">
        <v>11</v>
      </c>
    </row>
    <row r="174" spans="1:3" x14ac:dyDescent="0.25">
      <c r="A174" s="334"/>
      <c r="B174" s="196" t="s">
        <v>60</v>
      </c>
      <c r="C174" s="32">
        <v>2</v>
      </c>
    </row>
    <row r="175" spans="1:3" x14ac:dyDescent="0.25">
      <c r="A175" s="334"/>
      <c r="B175" s="196" t="s">
        <v>61</v>
      </c>
      <c r="C175" s="32">
        <v>101</v>
      </c>
    </row>
    <row r="176" spans="1:3" x14ac:dyDescent="0.25">
      <c r="A176" s="334"/>
      <c r="B176" s="196" t="s">
        <v>62</v>
      </c>
      <c r="C176" s="32">
        <v>2</v>
      </c>
    </row>
    <row r="177" spans="1:3" ht="30" x14ac:dyDescent="0.25">
      <c r="A177" s="334"/>
      <c r="B177" s="196" t="s">
        <v>63</v>
      </c>
      <c r="C177" s="32">
        <v>42</v>
      </c>
    </row>
    <row r="178" spans="1:3" x14ac:dyDescent="0.25">
      <c r="A178" s="334"/>
      <c r="B178" s="196" t="s">
        <v>64</v>
      </c>
      <c r="C178" s="32">
        <v>27</v>
      </c>
    </row>
    <row r="179" spans="1:3" ht="30" x14ac:dyDescent="0.25">
      <c r="A179" s="334"/>
      <c r="B179" s="196" t="s">
        <v>65</v>
      </c>
      <c r="C179" s="34">
        <v>237</v>
      </c>
    </row>
    <row r="180" spans="1:3" ht="15.75" thickBot="1" x14ac:dyDescent="0.3">
      <c r="A180" s="335" t="s">
        <v>299</v>
      </c>
      <c r="B180" s="336"/>
      <c r="C180" s="34">
        <f>SUM(C172:C179)</f>
        <v>569</v>
      </c>
    </row>
    <row r="181" spans="1:3" x14ac:dyDescent="0.25">
      <c r="A181" s="193" t="s">
        <v>314</v>
      </c>
      <c r="B181" s="194" t="s">
        <v>318</v>
      </c>
      <c r="C181" s="195" t="s">
        <v>299</v>
      </c>
    </row>
    <row r="182" spans="1:3" ht="30" x14ac:dyDescent="0.25">
      <c r="A182" s="334" t="s">
        <v>246</v>
      </c>
      <c r="B182" s="196" t="s">
        <v>10</v>
      </c>
      <c r="C182" s="32">
        <v>81</v>
      </c>
    </row>
    <row r="183" spans="1:3" ht="30" x14ac:dyDescent="0.25">
      <c r="A183" s="334"/>
      <c r="B183" s="196" t="s">
        <v>59</v>
      </c>
      <c r="C183" s="32">
        <v>5</v>
      </c>
    </row>
    <row r="184" spans="1:3" x14ac:dyDescent="0.25">
      <c r="A184" s="334"/>
      <c r="B184" s="196" t="s">
        <v>60</v>
      </c>
      <c r="C184" s="32">
        <v>0</v>
      </c>
    </row>
    <row r="185" spans="1:3" x14ac:dyDescent="0.25">
      <c r="A185" s="334"/>
      <c r="B185" s="196" t="s">
        <v>61</v>
      </c>
      <c r="C185" s="32">
        <v>113</v>
      </c>
    </row>
    <row r="186" spans="1:3" x14ac:dyDescent="0.25">
      <c r="A186" s="334"/>
      <c r="B186" s="196" t="s">
        <v>62</v>
      </c>
      <c r="C186" s="32">
        <v>4</v>
      </c>
    </row>
    <row r="187" spans="1:3" ht="30" x14ac:dyDescent="0.25">
      <c r="A187" s="334"/>
      <c r="B187" s="196" t="s">
        <v>63</v>
      </c>
      <c r="C187" s="32">
        <v>42</v>
      </c>
    </row>
    <row r="188" spans="1:3" x14ac:dyDescent="0.25">
      <c r="A188" s="334"/>
      <c r="B188" s="196" t="s">
        <v>64</v>
      </c>
      <c r="C188" s="32">
        <v>26</v>
      </c>
    </row>
    <row r="189" spans="1:3" ht="30" x14ac:dyDescent="0.25">
      <c r="A189" s="334"/>
      <c r="B189" s="196" t="s">
        <v>65</v>
      </c>
      <c r="C189" s="34">
        <f>SUM([1]Hoja1!$D$1460:$D$1484)</f>
        <v>179</v>
      </c>
    </row>
    <row r="190" spans="1:3" ht="15.75" thickBot="1" x14ac:dyDescent="0.3">
      <c r="A190" s="335" t="s">
        <v>299</v>
      </c>
      <c r="B190" s="336"/>
      <c r="C190" s="34">
        <f>SUM(C182:C189)</f>
        <v>450</v>
      </c>
    </row>
    <row r="191" spans="1:3" x14ac:dyDescent="0.25">
      <c r="A191" s="193" t="s">
        <v>314</v>
      </c>
      <c r="B191" s="194" t="s">
        <v>318</v>
      </c>
      <c r="C191" s="195" t="s">
        <v>299</v>
      </c>
    </row>
    <row r="192" spans="1:3" ht="30" x14ac:dyDescent="0.25">
      <c r="A192" s="334" t="s">
        <v>247</v>
      </c>
      <c r="B192" s="196" t="s">
        <v>10</v>
      </c>
      <c r="C192" s="32">
        <v>208</v>
      </c>
    </row>
    <row r="193" spans="1:3" ht="30" x14ac:dyDescent="0.25">
      <c r="A193" s="334"/>
      <c r="B193" s="196" t="s">
        <v>59</v>
      </c>
      <c r="C193" s="32">
        <v>19</v>
      </c>
    </row>
    <row r="194" spans="1:3" x14ac:dyDescent="0.25">
      <c r="A194" s="334"/>
      <c r="B194" s="196" t="s">
        <v>60</v>
      </c>
      <c r="C194" s="32">
        <v>17</v>
      </c>
    </row>
    <row r="195" spans="1:3" x14ac:dyDescent="0.25">
      <c r="A195" s="334"/>
      <c r="B195" s="196" t="s">
        <v>61</v>
      </c>
      <c r="C195" s="32">
        <v>184</v>
      </c>
    </row>
    <row r="196" spans="1:3" x14ac:dyDescent="0.25">
      <c r="A196" s="334"/>
      <c r="B196" s="196" t="s">
        <v>62</v>
      </c>
      <c r="C196" s="32">
        <v>9</v>
      </c>
    </row>
    <row r="197" spans="1:3" ht="30" x14ac:dyDescent="0.25">
      <c r="A197" s="334"/>
      <c r="B197" s="196" t="s">
        <v>63</v>
      </c>
      <c r="C197" s="32">
        <v>104</v>
      </c>
    </row>
    <row r="198" spans="1:3" x14ac:dyDescent="0.25">
      <c r="A198" s="334"/>
      <c r="B198" s="196" t="s">
        <v>64</v>
      </c>
      <c r="C198" s="32">
        <v>23</v>
      </c>
    </row>
    <row r="199" spans="1:3" ht="30" x14ac:dyDescent="0.25">
      <c r="A199" s="334"/>
      <c r="B199" s="196" t="s">
        <v>65</v>
      </c>
      <c r="C199" s="34">
        <f>SUM([1]Hoja1!$D$1493:$D$1525)</f>
        <v>408</v>
      </c>
    </row>
    <row r="200" spans="1:3" ht="15.75" thickBot="1" x14ac:dyDescent="0.3">
      <c r="A200" s="335" t="s">
        <v>299</v>
      </c>
      <c r="B200" s="336"/>
      <c r="C200" s="34">
        <f>SUM(C192:C199)</f>
        <v>972</v>
      </c>
    </row>
    <row r="201" spans="1:3" x14ac:dyDescent="0.25">
      <c r="A201" s="193" t="s">
        <v>314</v>
      </c>
      <c r="B201" s="194" t="s">
        <v>318</v>
      </c>
      <c r="C201" s="195" t="s">
        <v>299</v>
      </c>
    </row>
    <row r="202" spans="1:3" ht="30" x14ac:dyDescent="0.25">
      <c r="A202" s="334" t="s">
        <v>248</v>
      </c>
      <c r="B202" s="196" t="s">
        <v>10</v>
      </c>
      <c r="C202" s="32">
        <v>72</v>
      </c>
    </row>
    <row r="203" spans="1:3" ht="30" x14ac:dyDescent="0.25">
      <c r="A203" s="334"/>
      <c r="B203" s="196" t="s">
        <v>59</v>
      </c>
      <c r="C203" s="32">
        <v>10</v>
      </c>
    </row>
    <row r="204" spans="1:3" x14ac:dyDescent="0.25">
      <c r="A204" s="334"/>
      <c r="B204" s="196" t="s">
        <v>60</v>
      </c>
      <c r="C204" s="32">
        <v>3</v>
      </c>
    </row>
    <row r="205" spans="1:3" x14ac:dyDescent="0.25">
      <c r="A205" s="334"/>
      <c r="B205" s="196" t="s">
        <v>61</v>
      </c>
      <c r="C205" s="32">
        <v>79</v>
      </c>
    </row>
    <row r="206" spans="1:3" x14ac:dyDescent="0.25">
      <c r="A206" s="334"/>
      <c r="B206" s="196" t="s">
        <v>62</v>
      </c>
      <c r="C206" s="32">
        <v>5</v>
      </c>
    </row>
    <row r="207" spans="1:3" ht="30" x14ac:dyDescent="0.25">
      <c r="A207" s="334"/>
      <c r="B207" s="196" t="s">
        <v>63</v>
      </c>
      <c r="C207" s="32">
        <v>67</v>
      </c>
    </row>
    <row r="208" spans="1:3" x14ac:dyDescent="0.25">
      <c r="A208" s="334"/>
      <c r="B208" s="196" t="s">
        <v>64</v>
      </c>
      <c r="C208" s="32">
        <v>30</v>
      </c>
    </row>
    <row r="209" spans="1:3" ht="30" x14ac:dyDescent="0.25">
      <c r="A209" s="334"/>
      <c r="B209" s="196" t="s">
        <v>65</v>
      </c>
      <c r="C209" s="34">
        <f>SUM([1]Hoja1!$D$1534:$D$1559)</f>
        <v>159</v>
      </c>
    </row>
    <row r="210" spans="1:3" ht="15.75" thickBot="1" x14ac:dyDescent="0.3">
      <c r="A210" s="335" t="s">
        <v>299</v>
      </c>
      <c r="B210" s="336"/>
      <c r="C210" s="34">
        <f>SUM(C202:C209)</f>
        <v>425</v>
      </c>
    </row>
    <row r="211" spans="1:3" x14ac:dyDescent="0.25">
      <c r="A211" s="193" t="s">
        <v>314</v>
      </c>
      <c r="B211" s="194" t="s">
        <v>318</v>
      </c>
      <c r="C211" s="195" t="s">
        <v>299</v>
      </c>
    </row>
    <row r="212" spans="1:3" ht="30" x14ac:dyDescent="0.25">
      <c r="A212" s="334" t="s">
        <v>249</v>
      </c>
      <c r="B212" s="196" t="s">
        <v>10</v>
      </c>
      <c r="C212" s="32">
        <v>218</v>
      </c>
    </row>
    <row r="213" spans="1:3" ht="30" x14ac:dyDescent="0.25">
      <c r="A213" s="334"/>
      <c r="B213" s="196" t="s">
        <v>59</v>
      </c>
      <c r="C213" s="32">
        <v>22</v>
      </c>
    </row>
    <row r="214" spans="1:3" x14ac:dyDescent="0.25">
      <c r="A214" s="334"/>
      <c r="B214" s="196" t="s">
        <v>60</v>
      </c>
      <c r="C214" s="32">
        <v>18</v>
      </c>
    </row>
    <row r="215" spans="1:3" x14ac:dyDescent="0.25">
      <c r="A215" s="334"/>
      <c r="B215" s="196" t="s">
        <v>61</v>
      </c>
      <c r="C215" s="32">
        <v>233</v>
      </c>
    </row>
    <row r="216" spans="1:3" x14ac:dyDescent="0.25">
      <c r="A216" s="334"/>
      <c r="B216" s="196" t="s">
        <v>62</v>
      </c>
      <c r="C216" s="32">
        <v>12</v>
      </c>
    </row>
    <row r="217" spans="1:3" ht="30" x14ac:dyDescent="0.25">
      <c r="A217" s="334"/>
      <c r="B217" s="196" t="s">
        <v>63</v>
      </c>
      <c r="C217" s="32">
        <v>97</v>
      </c>
    </row>
    <row r="218" spans="1:3" x14ac:dyDescent="0.25">
      <c r="A218" s="334"/>
      <c r="B218" s="196" t="s">
        <v>64</v>
      </c>
      <c r="C218" s="32">
        <v>131</v>
      </c>
    </row>
    <row r="219" spans="1:3" ht="30" x14ac:dyDescent="0.25">
      <c r="A219" s="334"/>
      <c r="B219" s="196" t="s">
        <v>65</v>
      </c>
      <c r="C219" s="34">
        <f>SUM([1]Hoja1!$D$1652:$D$1683)</f>
        <v>364</v>
      </c>
    </row>
    <row r="220" spans="1:3" ht="15.75" thickBot="1" x14ac:dyDescent="0.3">
      <c r="A220" s="335" t="s">
        <v>299</v>
      </c>
      <c r="B220" s="336"/>
      <c r="C220" s="34">
        <f>SUM(C212:C219)</f>
        <v>1095</v>
      </c>
    </row>
    <row r="221" spans="1:3" x14ac:dyDescent="0.25">
      <c r="A221" s="193" t="s">
        <v>314</v>
      </c>
      <c r="B221" s="194" t="s">
        <v>318</v>
      </c>
      <c r="C221" s="195" t="s">
        <v>299</v>
      </c>
    </row>
    <row r="222" spans="1:3" ht="30" x14ac:dyDescent="0.25">
      <c r="A222" s="334" t="s">
        <v>250</v>
      </c>
      <c r="B222" s="196" t="s">
        <v>10</v>
      </c>
      <c r="C222" s="32">
        <v>6</v>
      </c>
    </row>
    <row r="223" spans="1:3" ht="30" x14ac:dyDescent="0.25">
      <c r="A223" s="334"/>
      <c r="B223" s="196" t="s">
        <v>59</v>
      </c>
      <c r="C223" s="34">
        <v>0</v>
      </c>
    </row>
    <row r="224" spans="1:3" x14ac:dyDescent="0.25">
      <c r="A224" s="334"/>
      <c r="B224" s="196" t="s">
        <v>60</v>
      </c>
      <c r="C224" s="34">
        <v>0</v>
      </c>
    </row>
    <row r="225" spans="1:3" x14ac:dyDescent="0.25">
      <c r="A225" s="334"/>
      <c r="B225" s="196" t="s">
        <v>61</v>
      </c>
      <c r="C225" s="32">
        <v>5</v>
      </c>
    </row>
    <row r="226" spans="1:3" x14ac:dyDescent="0.25">
      <c r="A226" s="334"/>
      <c r="B226" s="196" t="s">
        <v>62</v>
      </c>
      <c r="C226" s="34">
        <v>0</v>
      </c>
    </row>
    <row r="227" spans="1:3" ht="30" x14ac:dyDescent="0.25">
      <c r="A227" s="334"/>
      <c r="B227" s="196" t="s">
        <v>63</v>
      </c>
      <c r="C227" s="32">
        <v>9</v>
      </c>
    </row>
    <row r="228" spans="1:3" x14ac:dyDescent="0.25">
      <c r="A228" s="334"/>
      <c r="B228" s="196" t="s">
        <v>64</v>
      </c>
      <c r="C228" s="34">
        <v>0</v>
      </c>
    </row>
    <row r="229" spans="1:3" ht="30" x14ac:dyDescent="0.25">
      <c r="A229" s="334"/>
      <c r="B229" s="196" t="s">
        <v>65</v>
      </c>
      <c r="C229" s="34">
        <f>SUM([1]Hoja1!$D$53:$D$64)</f>
        <v>20</v>
      </c>
    </row>
    <row r="230" spans="1:3" ht="15.75" thickBot="1" x14ac:dyDescent="0.3">
      <c r="A230" s="335" t="s">
        <v>299</v>
      </c>
      <c r="B230" s="336"/>
      <c r="C230" s="34">
        <f>SUM(C222:C229)</f>
        <v>40</v>
      </c>
    </row>
    <row r="231" spans="1:3" x14ac:dyDescent="0.25">
      <c r="A231" s="193" t="s">
        <v>314</v>
      </c>
      <c r="B231" s="194" t="s">
        <v>318</v>
      </c>
      <c r="C231" s="195" t="s">
        <v>299</v>
      </c>
    </row>
    <row r="232" spans="1:3" ht="30" x14ac:dyDescent="0.25">
      <c r="A232" s="334" t="s">
        <v>251</v>
      </c>
      <c r="B232" s="196" t="s">
        <v>10</v>
      </c>
      <c r="C232" s="32">
        <v>51</v>
      </c>
    </row>
    <row r="233" spans="1:3" ht="30" x14ac:dyDescent="0.25">
      <c r="A233" s="334"/>
      <c r="B233" s="196" t="s">
        <v>59</v>
      </c>
      <c r="C233" s="32">
        <v>9</v>
      </c>
    </row>
    <row r="234" spans="1:3" x14ac:dyDescent="0.25">
      <c r="A234" s="334"/>
      <c r="B234" s="196" t="s">
        <v>60</v>
      </c>
      <c r="C234" s="32">
        <v>3</v>
      </c>
    </row>
    <row r="235" spans="1:3" x14ac:dyDescent="0.25">
      <c r="A235" s="334"/>
      <c r="B235" s="196" t="s">
        <v>61</v>
      </c>
      <c r="C235" s="32">
        <v>59</v>
      </c>
    </row>
    <row r="236" spans="1:3" x14ac:dyDescent="0.25">
      <c r="A236" s="334"/>
      <c r="B236" s="196" t="s">
        <v>62</v>
      </c>
      <c r="C236" s="32">
        <v>2</v>
      </c>
    </row>
    <row r="237" spans="1:3" ht="30" x14ac:dyDescent="0.25">
      <c r="A237" s="334"/>
      <c r="B237" s="196" t="s">
        <v>63</v>
      </c>
      <c r="C237" s="32">
        <v>47</v>
      </c>
    </row>
    <row r="238" spans="1:3" x14ac:dyDescent="0.25">
      <c r="A238" s="334"/>
      <c r="B238" s="196" t="s">
        <v>64</v>
      </c>
      <c r="C238" s="32">
        <v>5</v>
      </c>
    </row>
    <row r="239" spans="1:3" ht="30" x14ac:dyDescent="0.25">
      <c r="A239" s="334"/>
      <c r="B239" s="196" t="s">
        <v>65</v>
      </c>
      <c r="C239" s="34">
        <f>SUM([1]Hoja1!$D$1756:$D$1780)</f>
        <v>117</v>
      </c>
    </row>
    <row r="240" spans="1:3" ht="15.75" thickBot="1" x14ac:dyDescent="0.3">
      <c r="A240" s="335" t="s">
        <v>299</v>
      </c>
      <c r="B240" s="336"/>
      <c r="C240" s="34">
        <f>SUM(C232:C239)</f>
        <v>293</v>
      </c>
    </row>
    <row r="241" spans="1:3" x14ac:dyDescent="0.25">
      <c r="A241" s="193" t="s">
        <v>314</v>
      </c>
      <c r="B241" s="194" t="s">
        <v>318</v>
      </c>
      <c r="C241" s="195" t="s">
        <v>299</v>
      </c>
    </row>
    <row r="242" spans="1:3" ht="30" x14ac:dyDescent="0.25">
      <c r="A242" s="334" t="s">
        <v>252</v>
      </c>
      <c r="B242" s="196" t="s">
        <v>10</v>
      </c>
      <c r="C242" s="32">
        <v>0</v>
      </c>
    </row>
    <row r="243" spans="1:3" ht="30" x14ac:dyDescent="0.25">
      <c r="A243" s="334"/>
      <c r="B243" s="196" t="s">
        <v>59</v>
      </c>
      <c r="C243" s="32">
        <v>0</v>
      </c>
    </row>
    <row r="244" spans="1:3" x14ac:dyDescent="0.25">
      <c r="A244" s="334"/>
      <c r="B244" s="196" t="s">
        <v>60</v>
      </c>
      <c r="C244" s="32">
        <v>0</v>
      </c>
    </row>
    <row r="245" spans="1:3" x14ac:dyDescent="0.25">
      <c r="A245" s="334"/>
      <c r="B245" s="196" t="s">
        <v>61</v>
      </c>
      <c r="C245" s="32">
        <v>0</v>
      </c>
    </row>
    <row r="246" spans="1:3" x14ac:dyDescent="0.25">
      <c r="A246" s="334"/>
      <c r="B246" s="196" t="s">
        <v>62</v>
      </c>
      <c r="C246" s="32">
        <v>0</v>
      </c>
    </row>
    <row r="247" spans="1:3" ht="30" x14ac:dyDescent="0.25">
      <c r="A247" s="334"/>
      <c r="B247" s="196" t="s">
        <v>63</v>
      </c>
      <c r="C247" s="32">
        <v>0</v>
      </c>
    </row>
    <row r="248" spans="1:3" x14ac:dyDescent="0.25">
      <c r="A248" s="334"/>
      <c r="B248" s="196" t="s">
        <v>64</v>
      </c>
      <c r="C248" s="32">
        <v>0</v>
      </c>
    </row>
    <row r="249" spans="1:3" ht="30" x14ac:dyDescent="0.25">
      <c r="A249" s="334"/>
      <c r="B249" s="196" t="s">
        <v>65</v>
      </c>
      <c r="C249" s="34">
        <v>0</v>
      </c>
    </row>
    <row r="250" spans="1:3" ht="15.75" thickBot="1" x14ac:dyDescent="0.3">
      <c r="A250" s="335" t="s">
        <v>299</v>
      </c>
      <c r="B250" s="336"/>
      <c r="C250" s="34">
        <v>0</v>
      </c>
    </row>
    <row r="251" spans="1:3" x14ac:dyDescent="0.25">
      <c r="A251" s="193" t="s">
        <v>314</v>
      </c>
      <c r="B251" s="194" t="s">
        <v>318</v>
      </c>
      <c r="C251" s="195" t="s">
        <v>299</v>
      </c>
    </row>
    <row r="252" spans="1:3" ht="30" x14ac:dyDescent="0.25">
      <c r="A252" s="334" t="s">
        <v>254</v>
      </c>
      <c r="B252" s="196" t="s">
        <v>10</v>
      </c>
      <c r="C252" s="32">
        <v>0</v>
      </c>
    </row>
    <row r="253" spans="1:3" ht="30" x14ac:dyDescent="0.25">
      <c r="A253" s="334"/>
      <c r="B253" s="196" t="s">
        <v>59</v>
      </c>
      <c r="C253" s="32">
        <v>0</v>
      </c>
    </row>
    <row r="254" spans="1:3" x14ac:dyDescent="0.25">
      <c r="A254" s="334"/>
      <c r="B254" s="196" t="s">
        <v>60</v>
      </c>
      <c r="C254" s="32">
        <v>0</v>
      </c>
    </row>
    <row r="255" spans="1:3" x14ac:dyDescent="0.25">
      <c r="A255" s="334"/>
      <c r="B255" s="196" t="s">
        <v>61</v>
      </c>
      <c r="C255" s="32">
        <v>0</v>
      </c>
    </row>
    <row r="256" spans="1:3" x14ac:dyDescent="0.25">
      <c r="A256" s="334"/>
      <c r="B256" s="196" t="s">
        <v>62</v>
      </c>
      <c r="C256" s="32">
        <v>0</v>
      </c>
    </row>
    <row r="257" spans="1:3" ht="30" x14ac:dyDescent="0.25">
      <c r="A257" s="334"/>
      <c r="B257" s="196" t="s">
        <v>63</v>
      </c>
      <c r="C257" s="32">
        <v>0</v>
      </c>
    </row>
    <row r="258" spans="1:3" x14ac:dyDescent="0.25">
      <c r="A258" s="334"/>
      <c r="B258" s="196" t="s">
        <v>64</v>
      </c>
      <c r="C258" s="32">
        <v>0</v>
      </c>
    </row>
    <row r="259" spans="1:3" ht="30" x14ac:dyDescent="0.25">
      <c r="A259" s="334"/>
      <c r="B259" s="196" t="s">
        <v>65</v>
      </c>
      <c r="C259" s="34">
        <v>0</v>
      </c>
    </row>
    <row r="260" spans="1:3" ht="15.75" thickBot="1" x14ac:dyDescent="0.3">
      <c r="A260" s="335" t="s">
        <v>299</v>
      </c>
      <c r="B260" s="336"/>
      <c r="C260" s="34">
        <v>0</v>
      </c>
    </row>
    <row r="261" spans="1:3" x14ac:dyDescent="0.25">
      <c r="A261" s="193" t="s">
        <v>314</v>
      </c>
      <c r="B261" s="194" t="s">
        <v>318</v>
      </c>
      <c r="C261" s="195" t="s">
        <v>299</v>
      </c>
    </row>
    <row r="262" spans="1:3" ht="30" x14ac:dyDescent="0.25">
      <c r="A262" s="334" t="s">
        <v>255</v>
      </c>
      <c r="B262" s="196" t="s">
        <v>10</v>
      </c>
      <c r="C262" s="32">
        <v>0</v>
      </c>
    </row>
    <row r="263" spans="1:3" ht="30" x14ac:dyDescent="0.25">
      <c r="A263" s="334"/>
      <c r="B263" s="196" t="s">
        <v>59</v>
      </c>
      <c r="C263" s="32">
        <v>0</v>
      </c>
    </row>
    <row r="264" spans="1:3" x14ac:dyDescent="0.25">
      <c r="A264" s="334"/>
      <c r="B264" s="196" t="s">
        <v>60</v>
      </c>
      <c r="C264" s="32">
        <v>0</v>
      </c>
    </row>
    <row r="265" spans="1:3" x14ac:dyDescent="0.25">
      <c r="A265" s="334"/>
      <c r="B265" s="196" t="s">
        <v>61</v>
      </c>
      <c r="C265" s="32">
        <v>0</v>
      </c>
    </row>
    <row r="266" spans="1:3" x14ac:dyDescent="0.25">
      <c r="A266" s="334"/>
      <c r="B266" s="196" t="s">
        <v>62</v>
      </c>
      <c r="C266" s="32">
        <v>0</v>
      </c>
    </row>
    <row r="267" spans="1:3" ht="30" x14ac:dyDescent="0.25">
      <c r="A267" s="334"/>
      <c r="B267" s="196" t="s">
        <v>63</v>
      </c>
      <c r="C267" s="32">
        <v>0</v>
      </c>
    </row>
    <row r="268" spans="1:3" x14ac:dyDescent="0.25">
      <c r="A268" s="334"/>
      <c r="B268" s="196" t="s">
        <v>64</v>
      </c>
      <c r="C268" s="32">
        <v>0</v>
      </c>
    </row>
    <row r="269" spans="1:3" ht="30" x14ac:dyDescent="0.25">
      <c r="A269" s="334"/>
      <c r="B269" s="196" t="s">
        <v>65</v>
      </c>
      <c r="C269" s="34">
        <v>0</v>
      </c>
    </row>
    <row r="270" spans="1:3" ht="15.75" thickBot="1" x14ac:dyDescent="0.3">
      <c r="A270" s="335" t="s">
        <v>299</v>
      </c>
      <c r="B270" s="336"/>
      <c r="C270" s="34">
        <v>0</v>
      </c>
    </row>
    <row r="271" spans="1:3" x14ac:dyDescent="0.25">
      <c r="A271" s="193" t="s">
        <v>314</v>
      </c>
      <c r="B271" s="194" t="s">
        <v>318</v>
      </c>
      <c r="C271" s="195" t="s">
        <v>299</v>
      </c>
    </row>
    <row r="272" spans="1:3" ht="30" x14ac:dyDescent="0.25">
      <c r="A272" s="334" t="s">
        <v>256</v>
      </c>
      <c r="B272" s="196" t="s">
        <v>10</v>
      </c>
      <c r="C272" s="32">
        <v>5</v>
      </c>
    </row>
    <row r="273" spans="1:3" ht="30" x14ac:dyDescent="0.25">
      <c r="A273" s="334"/>
      <c r="B273" s="196" t="s">
        <v>59</v>
      </c>
      <c r="C273" s="34">
        <v>0</v>
      </c>
    </row>
    <row r="274" spans="1:3" x14ac:dyDescent="0.25">
      <c r="A274" s="334"/>
      <c r="B274" s="196" t="s">
        <v>60</v>
      </c>
      <c r="C274" s="34">
        <v>0</v>
      </c>
    </row>
    <row r="275" spans="1:3" x14ac:dyDescent="0.25">
      <c r="A275" s="334"/>
      <c r="B275" s="196" t="s">
        <v>61</v>
      </c>
      <c r="C275" s="32">
        <v>5</v>
      </c>
    </row>
    <row r="276" spans="1:3" x14ac:dyDescent="0.25">
      <c r="A276" s="334"/>
      <c r="B276" s="196" t="s">
        <v>62</v>
      </c>
      <c r="C276" s="34">
        <v>0</v>
      </c>
    </row>
    <row r="277" spans="1:3" ht="30" x14ac:dyDescent="0.25">
      <c r="A277" s="334"/>
      <c r="B277" s="196" t="s">
        <v>63</v>
      </c>
      <c r="C277" s="32">
        <v>9</v>
      </c>
    </row>
    <row r="278" spans="1:3" x14ac:dyDescent="0.25">
      <c r="A278" s="334"/>
      <c r="B278" s="196" t="s">
        <v>64</v>
      </c>
      <c r="C278" s="34">
        <v>0</v>
      </c>
    </row>
    <row r="279" spans="1:3" ht="30" x14ac:dyDescent="0.25">
      <c r="A279" s="334"/>
      <c r="B279" s="196" t="s">
        <v>65</v>
      </c>
      <c r="C279" s="34">
        <f>SUM([1]Hoja1!$D$1363:$D$1364)</f>
        <v>17</v>
      </c>
    </row>
    <row r="280" spans="1:3" ht="15.75" thickBot="1" x14ac:dyDescent="0.3">
      <c r="A280" s="335" t="s">
        <v>299</v>
      </c>
      <c r="B280" s="336"/>
      <c r="C280" s="34">
        <f>SUM(C272:C279)</f>
        <v>36</v>
      </c>
    </row>
    <row r="281" spans="1:3" x14ac:dyDescent="0.25">
      <c r="A281" s="193" t="s">
        <v>314</v>
      </c>
      <c r="B281" s="194" t="s">
        <v>318</v>
      </c>
      <c r="C281" s="195" t="s">
        <v>299</v>
      </c>
    </row>
    <row r="282" spans="1:3" ht="30" x14ac:dyDescent="0.25">
      <c r="A282" s="334" t="s">
        <v>257</v>
      </c>
      <c r="B282" s="196" t="s">
        <v>10</v>
      </c>
      <c r="C282" s="32">
        <v>0</v>
      </c>
    </row>
    <row r="283" spans="1:3" ht="30" x14ac:dyDescent="0.25">
      <c r="A283" s="334"/>
      <c r="B283" s="196" t="s">
        <v>59</v>
      </c>
      <c r="C283" s="34">
        <v>0</v>
      </c>
    </row>
    <row r="284" spans="1:3" x14ac:dyDescent="0.25">
      <c r="A284" s="334"/>
      <c r="B284" s="196" t="s">
        <v>60</v>
      </c>
      <c r="C284" s="34">
        <v>0</v>
      </c>
    </row>
    <row r="285" spans="1:3" x14ac:dyDescent="0.25">
      <c r="A285" s="334"/>
      <c r="B285" s="196" t="s">
        <v>61</v>
      </c>
      <c r="C285" s="32">
        <v>0</v>
      </c>
    </row>
    <row r="286" spans="1:3" x14ac:dyDescent="0.25">
      <c r="A286" s="334"/>
      <c r="B286" s="196" t="s">
        <v>62</v>
      </c>
      <c r="C286" s="34">
        <v>0</v>
      </c>
    </row>
    <row r="287" spans="1:3" ht="30" x14ac:dyDescent="0.25">
      <c r="A287" s="334"/>
      <c r="B287" s="196" t="s">
        <v>63</v>
      </c>
      <c r="C287" s="32">
        <v>0</v>
      </c>
    </row>
    <row r="288" spans="1:3" x14ac:dyDescent="0.25">
      <c r="A288" s="334"/>
      <c r="B288" s="196" t="s">
        <v>64</v>
      </c>
      <c r="C288" s="34">
        <v>0</v>
      </c>
    </row>
    <row r="289" spans="1:3" ht="30" x14ac:dyDescent="0.25">
      <c r="A289" s="334"/>
      <c r="B289" s="196" t="s">
        <v>65</v>
      </c>
      <c r="C289" s="34">
        <v>1</v>
      </c>
    </row>
    <row r="290" spans="1:3" ht="15.75" thickBot="1" x14ac:dyDescent="0.3">
      <c r="A290" s="335" t="s">
        <v>299</v>
      </c>
      <c r="B290" s="336"/>
      <c r="C290" s="34">
        <f>SUM(C282:C289)</f>
        <v>1</v>
      </c>
    </row>
    <row r="291" spans="1:3" x14ac:dyDescent="0.25">
      <c r="A291" s="193" t="s">
        <v>314</v>
      </c>
      <c r="B291" s="194" t="s">
        <v>318</v>
      </c>
      <c r="C291" s="195" t="s">
        <v>299</v>
      </c>
    </row>
    <row r="292" spans="1:3" ht="30" x14ac:dyDescent="0.25">
      <c r="A292" s="334" t="s">
        <v>258</v>
      </c>
      <c r="B292" s="196" t="s">
        <v>10</v>
      </c>
      <c r="C292" s="32">
        <v>0</v>
      </c>
    </row>
    <row r="293" spans="1:3" ht="30" x14ac:dyDescent="0.25">
      <c r="A293" s="334"/>
      <c r="B293" s="196" t="s">
        <v>59</v>
      </c>
      <c r="C293" s="34">
        <v>0</v>
      </c>
    </row>
    <row r="294" spans="1:3" x14ac:dyDescent="0.25">
      <c r="A294" s="334"/>
      <c r="B294" s="196" t="s">
        <v>60</v>
      </c>
      <c r="C294" s="34">
        <v>0</v>
      </c>
    </row>
    <row r="295" spans="1:3" x14ac:dyDescent="0.25">
      <c r="A295" s="334"/>
      <c r="B295" s="196" t="s">
        <v>61</v>
      </c>
      <c r="C295" s="32">
        <v>0</v>
      </c>
    </row>
    <row r="296" spans="1:3" x14ac:dyDescent="0.25">
      <c r="A296" s="334"/>
      <c r="B296" s="196" t="s">
        <v>62</v>
      </c>
      <c r="C296" s="34">
        <v>0</v>
      </c>
    </row>
    <row r="297" spans="1:3" ht="30" x14ac:dyDescent="0.25">
      <c r="A297" s="334"/>
      <c r="B297" s="196" t="s">
        <v>63</v>
      </c>
      <c r="C297" s="32">
        <v>0</v>
      </c>
    </row>
    <row r="298" spans="1:3" x14ac:dyDescent="0.25">
      <c r="A298" s="334"/>
      <c r="B298" s="196" t="s">
        <v>64</v>
      </c>
      <c r="C298" s="34">
        <v>0</v>
      </c>
    </row>
    <row r="299" spans="1:3" ht="30" x14ac:dyDescent="0.25">
      <c r="A299" s="334"/>
      <c r="B299" s="196" t="s">
        <v>65</v>
      </c>
      <c r="C299" s="34">
        <v>0</v>
      </c>
    </row>
    <row r="300" spans="1:3" ht="15.75" thickBot="1" x14ac:dyDescent="0.3">
      <c r="A300" s="335" t="s">
        <v>299</v>
      </c>
      <c r="B300" s="336"/>
      <c r="C300" s="34">
        <f>SUM(C292:C299)</f>
        <v>0</v>
      </c>
    </row>
    <row r="301" spans="1:3" x14ac:dyDescent="0.25">
      <c r="A301" s="193" t="s">
        <v>314</v>
      </c>
      <c r="B301" s="194" t="s">
        <v>318</v>
      </c>
      <c r="C301" s="195" t="s">
        <v>299</v>
      </c>
    </row>
    <row r="302" spans="1:3" ht="30" x14ac:dyDescent="0.25">
      <c r="A302" s="334" t="s">
        <v>259</v>
      </c>
      <c r="B302" s="196" t="s">
        <v>10</v>
      </c>
      <c r="C302" s="32">
        <v>0</v>
      </c>
    </row>
    <row r="303" spans="1:3" ht="30" x14ac:dyDescent="0.25">
      <c r="A303" s="334"/>
      <c r="B303" s="196" t="s">
        <v>59</v>
      </c>
      <c r="C303" s="34">
        <v>0</v>
      </c>
    </row>
    <row r="304" spans="1:3" x14ac:dyDescent="0.25">
      <c r="A304" s="334"/>
      <c r="B304" s="196" t="s">
        <v>60</v>
      </c>
      <c r="C304" s="34">
        <v>0</v>
      </c>
    </row>
    <row r="305" spans="1:3" x14ac:dyDescent="0.25">
      <c r="A305" s="334"/>
      <c r="B305" s="196" t="s">
        <v>61</v>
      </c>
      <c r="C305" s="32">
        <v>0</v>
      </c>
    </row>
    <row r="306" spans="1:3" x14ac:dyDescent="0.25">
      <c r="A306" s="334"/>
      <c r="B306" s="196" t="s">
        <v>62</v>
      </c>
      <c r="C306" s="34">
        <v>0</v>
      </c>
    </row>
    <row r="307" spans="1:3" ht="30" x14ac:dyDescent="0.25">
      <c r="A307" s="334"/>
      <c r="B307" s="196" t="s">
        <v>63</v>
      </c>
      <c r="C307" s="32">
        <v>0</v>
      </c>
    </row>
    <row r="308" spans="1:3" x14ac:dyDescent="0.25">
      <c r="A308" s="334"/>
      <c r="B308" s="196" t="s">
        <v>64</v>
      </c>
      <c r="C308" s="34">
        <v>0</v>
      </c>
    </row>
    <row r="309" spans="1:3" ht="30" x14ac:dyDescent="0.25">
      <c r="A309" s="334"/>
      <c r="B309" s="196" t="s">
        <v>65</v>
      </c>
      <c r="C309" s="34">
        <v>0</v>
      </c>
    </row>
    <row r="310" spans="1:3" ht="15.75" thickBot="1" x14ac:dyDescent="0.3">
      <c r="A310" s="335" t="s">
        <v>299</v>
      </c>
      <c r="B310" s="336"/>
      <c r="C310" s="34">
        <f>SUM(C302:C309)</f>
        <v>0</v>
      </c>
    </row>
    <row r="311" spans="1:3" x14ac:dyDescent="0.25">
      <c r="A311" s="193" t="s">
        <v>314</v>
      </c>
      <c r="B311" s="194" t="s">
        <v>318</v>
      </c>
      <c r="C311" s="195" t="s">
        <v>299</v>
      </c>
    </row>
    <row r="312" spans="1:3" ht="30" x14ac:dyDescent="0.25">
      <c r="A312" s="334" t="s">
        <v>260</v>
      </c>
      <c r="B312" s="196" t="s">
        <v>10</v>
      </c>
      <c r="C312" s="32">
        <v>0</v>
      </c>
    </row>
    <row r="313" spans="1:3" ht="30" x14ac:dyDescent="0.25">
      <c r="A313" s="334"/>
      <c r="B313" s="196" t="s">
        <v>59</v>
      </c>
      <c r="C313" s="34">
        <v>0</v>
      </c>
    </row>
    <row r="314" spans="1:3" x14ac:dyDescent="0.25">
      <c r="A314" s="334"/>
      <c r="B314" s="196" t="s">
        <v>60</v>
      </c>
      <c r="C314" s="34">
        <v>0</v>
      </c>
    </row>
    <row r="315" spans="1:3" x14ac:dyDescent="0.25">
      <c r="A315" s="334"/>
      <c r="B315" s="196" t="s">
        <v>61</v>
      </c>
      <c r="C315" s="32">
        <v>0</v>
      </c>
    </row>
    <row r="316" spans="1:3" x14ac:dyDescent="0.25">
      <c r="A316" s="334"/>
      <c r="B316" s="196" t="s">
        <v>62</v>
      </c>
      <c r="C316" s="34">
        <v>0</v>
      </c>
    </row>
    <row r="317" spans="1:3" ht="30" x14ac:dyDescent="0.25">
      <c r="A317" s="334"/>
      <c r="B317" s="196" t="s">
        <v>63</v>
      </c>
      <c r="C317" s="32">
        <v>0</v>
      </c>
    </row>
    <row r="318" spans="1:3" x14ac:dyDescent="0.25">
      <c r="A318" s="334"/>
      <c r="B318" s="196" t="s">
        <v>64</v>
      </c>
      <c r="C318" s="34">
        <v>0</v>
      </c>
    </row>
    <row r="319" spans="1:3" ht="30" x14ac:dyDescent="0.25">
      <c r="A319" s="334"/>
      <c r="B319" s="196" t="s">
        <v>65</v>
      </c>
      <c r="C319" s="34">
        <v>0</v>
      </c>
    </row>
    <row r="320" spans="1:3" ht="15.75" thickBot="1" x14ac:dyDescent="0.3">
      <c r="A320" s="335" t="s">
        <v>299</v>
      </c>
      <c r="B320" s="336"/>
      <c r="C320" s="34">
        <f>SUM(C312:C319)</f>
        <v>0</v>
      </c>
    </row>
    <row r="321" spans="1:3" x14ac:dyDescent="0.25">
      <c r="A321" s="193" t="s">
        <v>314</v>
      </c>
      <c r="B321" s="194" t="s">
        <v>318</v>
      </c>
      <c r="C321" s="195" t="s">
        <v>299</v>
      </c>
    </row>
    <row r="322" spans="1:3" ht="30" x14ac:dyDescent="0.25">
      <c r="A322" s="334" t="s">
        <v>261</v>
      </c>
      <c r="B322" s="196" t="s">
        <v>10</v>
      </c>
      <c r="C322" s="32">
        <v>9</v>
      </c>
    </row>
    <row r="323" spans="1:3" ht="30" x14ac:dyDescent="0.25">
      <c r="A323" s="334"/>
      <c r="B323" s="196" t="s">
        <v>59</v>
      </c>
      <c r="C323" s="34">
        <v>0</v>
      </c>
    </row>
    <row r="324" spans="1:3" x14ac:dyDescent="0.25">
      <c r="A324" s="334"/>
      <c r="B324" s="196" t="s">
        <v>60</v>
      </c>
      <c r="C324" s="34">
        <v>0</v>
      </c>
    </row>
    <row r="325" spans="1:3" x14ac:dyDescent="0.25">
      <c r="A325" s="334"/>
      <c r="B325" s="196" t="s">
        <v>61</v>
      </c>
      <c r="C325" s="32">
        <v>7</v>
      </c>
    </row>
    <row r="326" spans="1:3" x14ac:dyDescent="0.25">
      <c r="A326" s="334"/>
      <c r="B326" s="196" t="s">
        <v>62</v>
      </c>
      <c r="C326" s="34"/>
    </row>
    <row r="327" spans="1:3" ht="30" x14ac:dyDescent="0.25">
      <c r="A327" s="334"/>
      <c r="B327" s="196" t="s">
        <v>63</v>
      </c>
      <c r="C327" s="32">
        <v>44</v>
      </c>
    </row>
    <row r="328" spans="1:3" x14ac:dyDescent="0.25">
      <c r="A328" s="334"/>
      <c r="B328" s="196" t="s">
        <v>64</v>
      </c>
      <c r="C328" s="32">
        <v>3</v>
      </c>
    </row>
    <row r="329" spans="1:3" ht="30" x14ac:dyDescent="0.25">
      <c r="A329" s="334"/>
      <c r="B329" s="196" t="s">
        <v>65</v>
      </c>
      <c r="C329" s="34">
        <f>SUM([1]Hoja1!$D$1717:$D$1721)</f>
        <v>77</v>
      </c>
    </row>
    <row r="330" spans="1:3" ht="15.75" thickBot="1" x14ac:dyDescent="0.3">
      <c r="A330" s="335" t="s">
        <v>299</v>
      </c>
      <c r="B330" s="336"/>
      <c r="C330" s="34">
        <f>SUM(C322:C329)</f>
        <v>140</v>
      </c>
    </row>
    <row r="331" spans="1:3" x14ac:dyDescent="0.25">
      <c r="A331" s="193" t="s">
        <v>314</v>
      </c>
      <c r="B331" s="194" t="s">
        <v>318</v>
      </c>
      <c r="C331" s="195" t="s">
        <v>299</v>
      </c>
    </row>
    <row r="332" spans="1:3" ht="30" x14ac:dyDescent="0.25">
      <c r="A332" s="334" t="s">
        <v>262</v>
      </c>
      <c r="B332" s="196" t="s">
        <v>10</v>
      </c>
      <c r="C332" s="32">
        <v>0</v>
      </c>
    </row>
    <row r="333" spans="1:3" ht="30" x14ac:dyDescent="0.25">
      <c r="A333" s="334"/>
      <c r="B333" s="196" t="s">
        <v>59</v>
      </c>
      <c r="C333" s="34">
        <v>0</v>
      </c>
    </row>
    <row r="334" spans="1:3" x14ac:dyDescent="0.25">
      <c r="A334" s="334"/>
      <c r="B334" s="196" t="s">
        <v>60</v>
      </c>
      <c r="C334" s="34">
        <v>0</v>
      </c>
    </row>
    <row r="335" spans="1:3" x14ac:dyDescent="0.25">
      <c r="A335" s="334"/>
      <c r="B335" s="196" t="s">
        <v>61</v>
      </c>
      <c r="C335" s="32">
        <v>0</v>
      </c>
    </row>
    <row r="336" spans="1:3" x14ac:dyDescent="0.25">
      <c r="A336" s="334"/>
      <c r="B336" s="196" t="s">
        <v>62</v>
      </c>
      <c r="C336" s="34">
        <v>0</v>
      </c>
    </row>
    <row r="337" spans="1:3" ht="30" x14ac:dyDescent="0.25">
      <c r="A337" s="334"/>
      <c r="B337" s="196" t="s">
        <v>63</v>
      </c>
      <c r="C337" s="32">
        <v>0</v>
      </c>
    </row>
    <row r="338" spans="1:3" x14ac:dyDescent="0.25">
      <c r="A338" s="334"/>
      <c r="B338" s="196" t="s">
        <v>64</v>
      </c>
      <c r="C338" s="32">
        <v>0</v>
      </c>
    </row>
    <row r="339" spans="1:3" ht="30" x14ac:dyDescent="0.25">
      <c r="A339" s="334"/>
      <c r="B339" s="196" t="s">
        <v>65</v>
      </c>
      <c r="C339" s="34">
        <v>4</v>
      </c>
    </row>
    <row r="340" spans="1:3" ht="15.75" thickBot="1" x14ac:dyDescent="0.3">
      <c r="A340" s="335" t="s">
        <v>299</v>
      </c>
      <c r="B340" s="336"/>
      <c r="C340" s="34">
        <f>SUM(C332:C339)</f>
        <v>4</v>
      </c>
    </row>
    <row r="341" spans="1:3" x14ac:dyDescent="0.25">
      <c r="A341" s="193" t="s">
        <v>314</v>
      </c>
      <c r="B341" s="194" t="s">
        <v>318</v>
      </c>
      <c r="C341" s="195" t="s">
        <v>299</v>
      </c>
    </row>
    <row r="342" spans="1:3" ht="30" x14ac:dyDescent="0.25">
      <c r="A342" s="334" t="s">
        <v>263</v>
      </c>
      <c r="B342" s="196" t="s">
        <v>10</v>
      </c>
      <c r="C342" s="32">
        <v>0</v>
      </c>
    </row>
    <row r="343" spans="1:3" ht="30" x14ac:dyDescent="0.25">
      <c r="A343" s="334"/>
      <c r="B343" s="196" t="s">
        <v>59</v>
      </c>
      <c r="C343" s="34">
        <v>0</v>
      </c>
    </row>
    <row r="344" spans="1:3" x14ac:dyDescent="0.25">
      <c r="A344" s="334"/>
      <c r="B344" s="196" t="s">
        <v>60</v>
      </c>
      <c r="C344" s="34">
        <v>0</v>
      </c>
    </row>
    <row r="345" spans="1:3" x14ac:dyDescent="0.25">
      <c r="A345" s="334"/>
      <c r="B345" s="196" t="s">
        <v>61</v>
      </c>
      <c r="C345" s="32">
        <v>0</v>
      </c>
    </row>
    <row r="346" spans="1:3" x14ac:dyDescent="0.25">
      <c r="A346" s="334"/>
      <c r="B346" s="196" t="s">
        <v>62</v>
      </c>
      <c r="C346" s="34">
        <v>0</v>
      </c>
    </row>
    <row r="347" spans="1:3" ht="30" x14ac:dyDescent="0.25">
      <c r="A347" s="334"/>
      <c r="B347" s="196" t="s">
        <v>63</v>
      </c>
      <c r="C347" s="32">
        <v>0</v>
      </c>
    </row>
    <row r="348" spans="1:3" x14ac:dyDescent="0.25">
      <c r="A348" s="334"/>
      <c r="B348" s="196" t="s">
        <v>64</v>
      </c>
      <c r="C348" s="32">
        <v>1</v>
      </c>
    </row>
    <row r="349" spans="1:3" ht="30" x14ac:dyDescent="0.25">
      <c r="A349" s="334"/>
      <c r="B349" s="196" t="s">
        <v>65</v>
      </c>
      <c r="C349" s="34">
        <v>0</v>
      </c>
    </row>
    <row r="350" spans="1:3" ht="15.75" thickBot="1" x14ac:dyDescent="0.3">
      <c r="A350" s="335" t="s">
        <v>299</v>
      </c>
      <c r="B350" s="336"/>
      <c r="C350" s="34">
        <f>SUM(C342:C349)</f>
        <v>1</v>
      </c>
    </row>
    <row r="351" spans="1:3" x14ac:dyDescent="0.25">
      <c r="A351" s="193" t="s">
        <v>314</v>
      </c>
      <c r="B351" s="194" t="s">
        <v>318</v>
      </c>
      <c r="C351" s="195" t="s">
        <v>299</v>
      </c>
    </row>
    <row r="352" spans="1:3" ht="30" x14ac:dyDescent="0.25">
      <c r="A352" s="334" t="s">
        <v>264</v>
      </c>
      <c r="B352" s="196" t="s">
        <v>10</v>
      </c>
      <c r="C352" s="32">
        <v>0</v>
      </c>
    </row>
    <row r="353" spans="1:3" ht="30" x14ac:dyDescent="0.25">
      <c r="A353" s="334"/>
      <c r="B353" s="196" t="s">
        <v>59</v>
      </c>
      <c r="C353" s="34">
        <v>0</v>
      </c>
    </row>
    <row r="354" spans="1:3" x14ac:dyDescent="0.25">
      <c r="A354" s="334"/>
      <c r="B354" s="196" t="s">
        <v>60</v>
      </c>
      <c r="C354" s="34">
        <v>0</v>
      </c>
    </row>
    <row r="355" spans="1:3" x14ac:dyDescent="0.25">
      <c r="A355" s="334"/>
      <c r="B355" s="196" t="s">
        <v>61</v>
      </c>
      <c r="C355" s="32">
        <v>0</v>
      </c>
    </row>
    <row r="356" spans="1:3" x14ac:dyDescent="0.25">
      <c r="A356" s="334"/>
      <c r="B356" s="196" t="s">
        <v>62</v>
      </c>
      <c r="C356" s="34">
        <v>0</v>
      </c>
    </row>
    <row r="357" spans="1:3" ht="30" x14ac:dyDescent="0.25">
      <c r="A357" s="334"/>
      <c r="B357" s="196" t="s">
        <v>63</v>
      </c>
      <c r="C357" s="32">
        <v>0</v>
      </c>
    </row>
    <row r="358" spans="1:3" x14ac:dyDescent="0.25">
      <c r="A358" s="334"/>
      <c r="B358" s="196" t="s">
        <v>64</v>
      </c>
      <c r="C358" s="32">
        <v>0</v>
      </c>
    </row>
    <row r="359" spans="1:3" ht="30" x14ac:dyDescent="0.25">
      <c r="A359" s="334"/>
      <c r="B359" s="196" t="s">
        <v>65</v>
      </c>
      <c r="C359" s="34">
        <v>0</v>
      </c>
    </row>
    <row r="360" spans="1:3" ht="15.75" thickBot="1" x14ac:dyDescent="0.3">
      <c r="A360" s="335" t="s">
        <v>299</v>
      </c>
      <c r="B360" s="336"/>
      <c r="C360" s="34">
        <f>SUM(C352:C359)</f>
        <v>0</v>
      </c>
    </row>
    <row r="361" spans="1:3" x14ac:dyDescent="0.25">
      <c r="A361" s="193" t="s">
        <v>314</v>
      </c>
      <c r="B361" s="194" t="s">
        <v>318</v>
      </c>
      <c r="C361" s="195" t="s">
        <v>299</v>
      </c>
    </row>
    <row r="362" spans="1:3" ht="30" x14ac:dyDescent="0.25">
      <c r="A362" s="334" t="s">
        <v>265</v>
      </c>
      <c r="B362" s="196" t="s">
        <v>10</v>
      </c>
      <c r="C362" s="32">
        <v>0</v>
      </c>
    </row>
    <row r="363" spans="1:3" ht="30" x14ac:dyDescent="0.25">
      <c r="A363" s="334"/>
      <c r="B363" s="196" t="s">
        <v>59</v>
      </c>
      <c r="C363" s="34">
        <v>0</v>
      </c>
    </row>
    <row r="364" spans="1:3" x14ac:dyDescent="0.25">
      <c r="A364" s="334"/>
      <c r="B364" s="196" t="s">
        <v>60</v>
      </c>
      <c r="C364" s="34">
        <v>0</v>
      </c>
    </row>
    <row r="365" spans="1:3" x14ac:dyDescent="0.25">
      <c r="A365" s="334"/>
      <c r="B365" s="196" t="s">
        <v>61</v>
      </c>
      <c r="C365" s="32">
        <v>0</v>
      </c>
    </row>
    <row r="366" spans="1:3" x14ac:dyDescent="0.25">
      <c r="A366" s="334"/>
      <c r="B366" s="196" t="s">
        <v>62</v>
      </c>
      <c r="C366" s="34">
        <v>0</v>
      </c>
    </row>
    <row r="367" spans="1:3" ht="30" x14ac:dyDescent="0.25">
      <c r="A367" s="334"/>
      <c r="B367" s="196" t="s">
        <v>63</v>
      </c>
      <c r="C367" s="32">
        <v>8</v>
      </c>
    </row>
    <row r="368" spans="1:3" x14ac:dyDescent="0.25">
      <c r="A368" s="334"/>
      <c r="B368" s="196" t="s">
        <v>64</v>
      </c>
      <c r="C368" s="32">
        <v>0</v>
      </c>
    </row>
    <row r="369" spans="1:3" ht="30" x14ac:dyDescent="0.25">
      <c r="A369" s="334"/>
      <c r="B369" s="196" t="s">
        <v>65</v>
      </c>
      <c r="C369" s="34">
        <v>0</v>
      </c>
    </row>
    <row r="370" spans="1:3" ht="15.75" thickBot="1" x14ac:dyDescent="0.3">
      <c r="A370" s="335" t="s">
        <v>299</v>
      </c>
      <c r="B370" s="336"/>
      <c r="C370" s="34">
        <f>SUM(C362:C369)</f>
        <v>8</v>
      </c>
    </row>
    <row r="371" spans="1:3" x14ac:dyDescent="0.25">
      <c r="A371" s="193" t="s">
        <v>314</v>
      </c>
      <c r="B371" s="194" t="s">
        <v>318</v>
      </c>
      <c r="C371" s="195" t="s">
        <v>299</v>
      </c>
    </row>
    <row r="372" spans="1:3" ht="30" x14ac:dyDescent="0.25">
      <c r="A372" s="334" t="s">
        <v>266</v>
      </c>
      <c r="B372" s="196" t="s">
        <v>10</v>
      </c>
      <c r="C372" s="32">
        <v>0</v>
      </c>
    </row>
    <row r="373" spans="1:3" ht="30" x14ac:dyDescent="0.25">
      <c r="A373" s="334"/>
      <c r="B373" s="196" t="s">
        <v>59</v>
      </c>
      <c r="C373" s="34">
        <v>0</v>
      </c>
    </row>
    <row r="374" spans="1:3" x14ac:dyDescent="0.25">
      <c r="A374" s="334"/>
      <c r="B374" s="196" t="s">
        <v>60</v>
      </c>
      <c r="C374" s="34">
        <v>0</v>
      </c>
    </row>
    <row r="375" spans="1:3" x14ac:dyDescent="0.25">
      <c r="A375" s="334"/>
      <c r="B375" s="196" t="s">
        <v>61</v>
      </c>
      <c r="C375" s="32">
        <v>0</v>
      </c>
    </row>
    <row r="376" spans="1:3" x14ac:dyDescent="0.25">
      <c r="A376" s="334"/>
      <c r="B376" s="196" t="s">
        <v>62</v>
      </c>
      <c r="C376" s="34">
        <v>0</v>
      </c>
    </row>
    <row r="377" spans="1:3" ht="30" x14ac:dyDescent="0.25">
      <c r="A377" s="334"/>
      <c r="B377" s="196" t="s">
        <v>63</v>
      </c>
      <c r="C377" s="32">
        <v>2</v>
      </c>
    </row>
    <row r="378" spans="1:3" x14ac:dyDescent="0.25">
      <c r="A378" s="334"/>
      <c r="B378" s="196" t="s">
        <v>64</v>
      </c>
      <c r="C378" s="32">
        <v>0</v>
      </c>
    </row>
    <row r="379" spans="1:3" ht="30" x14ac:dyDescent="0.25">
      <c r="A379" s="334"/>
      <c r="B379" s="196" t="s">
        <v>65</v>
      </c>
      <c r="C379" s="34">
        <v>0</v>
      </c>
    </row>
    <row r="380" spans="1:3" ht="15.75" thickBot="1" x14ac:dyDescent="0.3">
      <c r="A380" s="335" t="s">
        <v>299</v>
      </c>
      <c r="B380" s="336"/>
      <c r="C380" s="34">
        <f>SUM(C372:C379)</f>
        <v>2</v>
      </c>
    </row>
    <row r="381" spans="1:3" x14ac:dyDescent="0.25">
      <c r="A381" s="193" t="s">
        <v>314</v>
      </c>
      <c r="B381" s="194" t="s">
        <v>318</v>
      </c>
      <c r="C381" s="195" t="s">
        <v>299</v>
      </c>
    </row>
    <row r="382" spans="1:3" ht="30" x14ac:dyDescent="0.25">
      <c r="A382" s="334" t="s">
        <v>267</v>
      </c>
      <c r="B382" s="196" t="s">
        <v>10</v>
      </c>
      <c r="C382" s="32">
        <v>0</v>
      </c>
    </row>
    <row r="383" spans="1:3" ht="30" x14ac:dyDescent="0.25">
      <c r="A383" s="334"/>
      <c r="B383" s="196" t="s">
        <v>59</v>
      </c>
      <c r="C383" s="34">
        <v>0</v>
      </c>
    </row>
    <row r="384" spans="1:3" x14ac:dyDescent="0.25">
      <c r="A384" s="334"/>
      <c r="B384" s="196" t="s">
        <v>60</v>
      </c>
      <c r="C384" s="34">
        <v>0</v>
      </c>
    </row>
    <row r="385" spans="1:3" x14ac:dyDescent="0.25">
      <c r="A385" s="334"/>
      <c r="B385" s="196" t="s">
        <v>61</v>
      </c>
      <c r="C385" s="32">
        <v>0</v>
      </c>
    </row>
    <row r="386" spans="1:3" x14ac:dyDescent="0.25">
      <c r="A386" s="334"/>
      <c r="B386" s="196" t="s">
        <v>62</v>
      </c>
      <c r="C386" s="34">
        <v>0</v>
      </c>
    </row>
    <row r="387" spans="1:3" ht="30" x14ac:dyDescent="0.25">
      <c r="A387" s="334"/>
      <c r="B387" s="196" t="s">
        <v>63</v>
      </c>
      <c r="C387" s="32">
        <v>0</v>
      </c>
    </row>
    <row r="388" spans="1:3" x14ac:dyDescent="0.25">
      <c r="A388" s="334"/>
      <c r="B388" s="196" t="s">
        <v>64</v>
      </c>
      <c r="C388" s="32">
        <v>0</v>
      </c>
    </row>
    <row r="389" spans="1:3" ht="30" x14ac:dyDescent="0.25">
      <c r="A389" s="334"/>
      <c r="B389" s="196" t="s">
        <v>65</v>
      </c>
      <c r="C389" s="34">
        <v>0</v>
      </c>
    </row>
    <row r="390" spans="1:3" ht="15.75" thickBot="1" x14ac:dyDescent="0.3">
      <c r="A390" s="335" t="s">
        <v>299</v>
      </c>
      <c r="B390" s="336"/>
      <c r="C390" s="34">
        <f>SUM(C382:C389)</f>
        <v>0</v>
      </c>
    </row>
    <row r="391" spans="1:3" x14ac:dyDescent="0.25">
      <c r="A391" s="193" t="s">
        <v>314</v>
      </c>
      <c r="B391" s="194" t="s">
        <v>318</v>
      </c>
      <c r="C391" s="195" t="s">
        <v>299</v>
      </c>
    </row>
    <row r="392" spans="1:3" ht="30" x14ac:dyDescent="0.25">
      <c r="A392" s="334" t="s">
        <v>268</v>
      </c>
      <c r="B392" s="196" t="s">
        <v>10</v>
      </c>
      <c r="C392" s="32">
        <v>0</v>
      </c>
    </row>
    <row r="393" spans="1:3" ht="30" x14ac:dyDescent="0.25">
      <c r="A393" s="334"/>
      <c r="B393" s="196" t="s">
        <v>59</v>
      </c>
      <c r="C393" s="34">
        <v>0</v>
      </c>
    </row>
    <row r="394" spans="1:3" x14ac:dyDescent="0.25">
      <c r="A394" s="334"/>
      <c r="B394" s="196" t="s">
        <v>60</v>
      </c>
      <c r="C394" s="34">
        <v>0</v>
      </c>
    </row>
    <row r="395" spans="1:3" x14ac:dyDescent="0.25">
      <c r="A395" s="334"/>
      <c r="B395" s="196" t="s">
        <v>61</v>
      </c>
      <c r="C395" s="32">
        <v>0</v>
      </c>
    </row>
    <row r="396" spans="1:3" x14ac:dyDescent="0.25">
      <c r="A396" s="334"/>
      <c r="B396" s="196" t="s">
        <v>62</v>
      </c>
      <c r="C396" s="34">
        <v>0</v>
      </c>
    </row>
    <row r="397" spans="1:3" ht="30" x14ac:dyDescent="0.25">
      <c r="A397" s="334"/>
      <c r="B397" s="196" t="s">
        <v>63</v>
      </c>
      <c r="C397" s="32">
        <v>0</v>
      </c>
    </row>
    <row r="398" spans="1:3" x14ac:dyDescent="0.25">
      <c r="A398" s="334"/>
      <c r="B398" s="196" t="s">
        <v>64</v>
      </c>
      <c r="C398" s="32">
        <v>0</v>
      </c>
    </row>
    <row r="399" spans="1:3" ht="30" x14ac:dyDescent="0.25">
      <c r="A399" s="334"/>
      <c r="B399" s="196" t="s">
        <v>65</v>
      </c>
      <c r="C399" s="34">
        <v>0</v>
      </c>
    </row>
    <row r="400" spans="1:3" ht="15.75" thickBot="1" x14ac:dyDescent="0.3">
      <c r="A400" s="335" t="s">
        <v>299</v>
      </c>
      <c r="B400" s="336"/>
      <c r="C400" s="34">
        <f>SUM(C392:C399)</f>
        <v>0</v>
      </c>
    </row>
    <row r="401" spans="1:3" x14ac:dyDescent="0.25">
      <c r="A401" s="193" t="s">
        <v>314</v>
      </c>
      <c r="B401" s="194" t="s">
        <v>318</v>
      </c>
      <c r="C401" s="195" t="s">
        <v>299</v>
      </c>
    </row>
    <row r="402" spans="1:3" ht="30" x14ac:dyDescent="0.25">
      <c r="A402" s="334" t="s">
        <v>269</v>
      </c>
      <c r="B402" s="196" t="s">
        <v>10</v>
      </c>
      <c r="C402" s="32">
        <v>1</v>
      </c>
    </row>
    <row r="403" spans="1:3" ht="30" x14ac:dyDescent="0.25">
      <c r="A403" s="334"/>
      <c r="B403" s="196" t="s">
        <v>59</v>
      </c>
      <c r="C403" s="34">
        <v>0</v>
      </c>
    </row>
    <row r="404" spans="1:3" x14ac:dyDescent="0.25">
      <c r="A404" s="334"/>
      <c r="B404" s="196" t="s">
        <v>60</v>
      </c>
      <c r="C404" s="34">
        <v>0</v>
      </c>
    </row>
    <row r="405" spans="1:3" x14ac:dyDescent="0.25">
      <c r="A405" s="334"/>
      <c r="B405" s="196" t="s">
        <v>61</v>
      </c>
      <c r="C405" s="32">
        <v>3</v>
      </c>
    </row>
    <row r="406" spans="1:3" x14ac:dyDescent="0.25">
      <c r="A406" s="334"/>
      <c r="B406" s="196" t="s">
        <v>62</v>
      </c>
      <c r="C406" s="34">
        <v>0</v>
      </c>
    </row>
    <row r="407" spans="1:3" ht="30" x14ac:dyDescent="0.25">
      <c r="A407" s="334"/>
      <c r="B407" s="196" t="s">
        <v>63</v>
      </c>
      <c r="C407" s="32">
        <v>7</v>
      </c>
    </row>
    <row r="408" spans="1:3" x14ac:dyDescent="0.25">
      <c r="A408" s="334"/>
      <c r="B408" s="196" t="s">
        <v>64</v>
      </c>
      <c r="C408" s="32">
        <v>1</v>
      </c>
    </row>
    <row r="409" spans="1:3" ht="30" x14ac:dyDescent="0.25">
      <c r="A409" s="334"/>
      <c r="B409" s="196" t="s">
        <v>65</v>
      </c>
      <c r="C409" s="34">
        <v>0</v>
      </c>
    </row>
    <row r="410" spans="1:3" ht="15.75" thickBot="1" x14ac:dyDescent="0.3">
      <c r="A410" s="335" t="s">
        <v>299</v>
      </c>
      <c r="B410" s="336"/>
      <c r="C410" s="34">
        <f>SUM(C402:C409)</f>
        <v>12</v>
      </c>
    </row>
    <row r="411" spans="1:3" x14ac:dyDescent="0.25">
      <c r="A411" s="193" t="s">
        <v>314</v>
      </c>
      <c r="B411" s="194" t="s">
        <v>318</v>
      </c>
      <c r="C411" s="195" t="s">
        <v>299</v>
      </c>
    </row>
    <row r="412" spans="1:3" ht="30" x14ac:dyDescent="0.25">
      <c r="A412" s="334" t="s">
        <v>270</v>
      </c>
      <c r="B412" s="196" t="s">
        <v>10</v>
      </c>
      <c r="C412" s="32">
        <v>0</v>
      </c>
    </row>
    <row r="413" spans="1:3" ht="30" x14ac:dyDescent="0.25">
      <c r="A413" s="334"/>
      <c r="B413" s="196" t="s">
        <v>59</v>
      </c>
      <c r="C413" s="34">
        <v>0</v>
      </c>
    </row>
    <row r="414" spans="1:3" x14ac:dyDescent="0.25">
      <c r="A414" s="334"/>
      <c r="B414" s="196" t="s">
        <v>60</v>
      </c>
      <c r="C414" s="34">
        <v>0</v>
      </c>
    </row>
    <row r="415" spans="1:3" x14ac:dyDescent="0.25">
      <c r="A415" s="334"/>
      <c r="B415" s="196" t="s">
        <v>61</v>
      </c>
      <c r="C415" s="32">
        <v>0</v>
      </c>
    </row>
    <row r="416" spans="1:3" x14ac:dyDescent="0.25">
      <c r="A416" s="334"/>
      <c r="B416" s="196" t="s">
        <v>62</v>
      </c>
      <c r="C416" s="34">
        <v>0</v>
      </c>
    </row>
    <row r="417" spans="1:3" ht="30" x14ac:dyDescent="0.25">
      <c r="A417" s="334"/>
      <c r="B417" s="196" t="s">
        <v>63</v>
      </c>
      <c r="C417" s="32">
        <v>0</v>
      </c>
    </row>
    <row r="418" spans="1:3" x14ac:dyDescent="0.25">
      <c r="A418" s="334"/>
      <c r="B418" s="196" t="s">
        <v>64</v>
      </c>
      <c r="C418" s="32">
        <v>0</v>
      </c>
    </row>
    <row r="419" spans="1:3" ht="30" x14ac:dyDescent="0.25">
      <c r="A419" s="334"/>
      <c r="B419" s="196" t="s">
        <v>65</v>
      </c>
      <c r="C419" s="34">
        <v>0</v>
      </c>
    </row>
    <row r="420" spans="1:3" ht="15.75" thickBot="1" x14ac:dyDescent="0.3">
      <c r="A420" s="335" t="s">
        <v>299</v>
      </c>
      <c r="B420" s="336"/>
      <c r="C420" s="34">
        <f>SUM(C412:C419)</f>
        <v>0</v>
      </c>
    </row>
    <row r="421" spans="1:3" x14ac:dyDescent="0.25">
      <c r="A421" s="193" t="s">
        <v>314</v>
      </c>
      <c r="B421" s="194" t="s">
        <v>318</v>
      </c>
      <c r="C421" s="195" t="s">
        <v>299</v>
      </c>
    </row>
    <row r="422" spans="1:3" ht="30" x14ac:dyDescent="0.25">
      <c r="A422" s="334" t="s">
        <v>271</v>
      </c>
      <c r="B422" s="196" t="s">
        <v>10</v>
      </c>
      <c r="C422" s="32">
        <v>4</v>
      </c>
    </row>
    <row r="423" spans="1:3" ht="30" x14ac:dyDescent="0.25">
      <c r="A423" s="334"/>
      <c r="B423" s="196" t="s">
        <v>59</v>
      </c>
      <c r="C423" s="32">
        <v>11</v>
      </c>
    </row>
    <row r="424" spans="1:3" x14ac:dyDescent="0.25">
      <c r="A424" s="334"/>
      <c r="B424" s="196" t="s">
        <v>60</v>
      </c>
      <c r="C424" s="32">
        <v>9</v>
      </c>
    </row>
    <row r="425" spans="1:3" x14ac:dyDescent="0.25">
      <c r="A425" s="334"/>
      <c r="B425" s="196" t="s">
        <v>61</v>
      </c>
      <c r="C425" s="32">
        <v>6</v>
      </c>
    </row>
    <row r="426" spans="1:3" x14ac:dyDescent="0.25">
      <c r="A426" s="334"/>
      <c r="B426" s="196" t="s">
        <v>62</v>
      </c>
      <c r="C426" s="34">
        <v>0</v>
      </c>
    </row>
    <row r="427" spans="1:3" ht="30" x14ac:dyDescent="0.25">
      <c r="A427" s="334"/>
      <c r="B427" s="196" t="s">
        <v>63</v>
      </c>
      <c r="C427" s="32">
        <v>1</v>
      </c>
    </row>
    <row r="428" spans="1:3" x14ac:dyDescent="0.25">
      <c r="A428" s="334"/>
      <c r="B428" s="196" t="s">
        <v>64</v>
      </c>
      <c r="C428" s="34">
        <v>0</v>
      </c>
    </row>
    <row r="429" spans="1:3" ht="30" x14ac:dyDescent="0.25">
      <c r="A429" s="334"/>
      <c r="B429" s="196" t="s">
        <v>65</v>
      </c>
      <c r="C429" s="34">
        <v>0</v>
      </c>
    </row>
    <row r="430" spans="1:3" ht="15.75" thickBot="1" x14ac:dyDescent="0.3">
      <c r="A430" s="335" t="s">
        <v>299</v>
      </c>
      <c r="B430" s="336"/>
      <c r="C430" s="34">
        <f>SUM(C422:C429)</f>
        <v>31</v>
      </c>
    </row>
    <row r="431" spans="1:3" x14ac:dyDescent="0.25">
      <c r="A431" s="193" t="s">
        <v>314</v>
      </c>
      <c r="B431" s="194" t="s">
        <v>318</v>
      </c>
      <c r="C431" s="195" t="s">
        <v>299</v>
      </c>
    </row>
    <row r="432" spans="1:3" ht="30" x14ac:dyDescent="0.25">
      <c r="A432" s="334" t="s">
        <v>272</v>
      </c>
      <c r="B432" s="196" t="s">
        <v>10</v>
      </c>
      <c r="C432" s="32">
        <v>0</v>
      </c>
    </row>
    <row r="433" spans="1:3" ht="30" x14ac:dyDescent="0.25">
      <c r="A433" s="334"/>
      <c r="B433" s="196" t="s">
        <v>59</v>
      </c>
      <c r="C433" s="32">
        <v>0</v>
      </c>
    </row>
    <row r="434" spans="1:3" x14ac:dyDescent="0.25">
      <c r="A434" s="334"/>
      <c r="B434" s="196" t="s">
        <v>60</v>
      </c>
      <c r="C434" s="32">
        <v>0</v>
      </c>
    </row>
    <row r="435" spans="1:3" x14ac:dyDescent="0.25">
      <c r="A435" s="334"/>
      <c r="B435" s="196" t="s">
        <v>61</v>
      </c>
      <c r="C435" s="32">
        <v>0</v>
      </c>
    </row>
    <row r="436" spans="1:3" x14ac:dyDescent="0.25">
      <c r="A436" s="334"/>
      <c r="B436" s="196" t="s">
        <v>62</v>
      </c>
      <c r="C436" s="34">
        <v>0</v>
      </c>
    </row>
    <row r="437" spans="1:3" ht="30" x14ac:dyDescent="0.25">
      <c r="A437" s="334"/>
      <c r="B437" s="196" t="s">
        <v>63</v>
      </c>
      <c r="C437" s="32">
        <v>0</v>
      </c>
    </row>
    <row r="438" spans="1:3" x14ac:dyDescent="0.25">
      <c r="A438" s="334"/>
      <c r="B438" s="196" t="s">
        <v>64</v>
      </c>
      <c r="C438" s="34">
        <v>0</v>
      </c>
    </row>
    <row r="439" spans="1:3" ht="30" x14ac:dyDescent="0.25">
      <c r="A439" s="334"/>
      <c r="B439" s="196" t="s">
        <v>65</v>
      </c>
      <c r="C439" s="34">
        <v>0</v>
      </c>
    </row>
    <row r="440" spans="1:3" ht="15.75" thickBot="1" x14ac:dyDescent="0.3">
      <c r="A440" s="335" t="s">
        <v>299</v>
      </c>
      <c r="B440" s="336"/>
      <c r="C440" s="34">
        <f>SUM(C432:C439)</f>
        <v>0</v>
      </c>
    </row>
    <row r="441" spans="1:3" x14ac:dyDescent="0.25">
      <c r="A441" s="193" t="s">
        <v>314</v>
      </c>
      <c r="B441" s="194" t="s">
        <v>318</v>
      </c>
      <c r="C441" s="195" t="s">
        <v>299</v>
      </c>
    </row>
    <row r="442" spans="1:3" ht="30" x14ac:dyDescent="0.25">
      <c r="A442" s="334" t="s">
        <v>273</v>
      </c>
      <c r="B442" s="196" t="s">
        <v>10</v>
      </c>
      <c r="C442" s="32">
        <v>4</v>
      </c>
    </row>
    <row r="443" spans="1:3" ht="30" x14ac:dyDescent="0.25">
      <c r="A443" s="334"/>
      <c r="B443" s="196" t="s">
        <v>59</v>
      </c>
      <c r="C443" s="32">
        <v>1</v>
      </c>
    </row>
    <row r="444" spans="1:3" x14ac:dyDescent="0.25">
      <c r="A444" s="334"/>
      <c r="B444" s="196" t="s">
        <v>60</v>
      </c>
      <c r="C444" s="32">
        <v>4</v>
      </c>
    </row>
    <row r="445" spans="1:3" x14ac:dyDescent="0.25">
      <c r="A445" s="334"/>
      <c r="B445" s="196" t="s">
        <v>61</v>
      </c>
      <c r="C445" s="32">
        <v>7</v>
      </c>
    </row>
    <row r="446" spans="1:3" x14ac:dyDescent="0.25">
      <c r="A446" s="334"/>
      <c r="B446" s="196" t="s">
        <v>62</v>
      </c>
      <c r="C446" s="34">
        <v>0</v>
      </c>
    </row>
    <row r="447" spans="1:3" ht="30" x14ac:dyDescent="0.25">
      <c r="A447" s="334"/>
      <c r="B447" s="196" t="s">
        <v>63</v>
      </c>
      <c r="C447" s="32">
        <v>12</v>
      </c>
    </row>
    <row r="448" spans="1:3" x14ac:dyDescent="0.25">
      <c r="A448" s="334"/>
      <c r="B448" s="196" t="s">
        <v>64</v>
      </c>
      <c r="C448" s="32">
        <v>1</v>
      </c>
    </row>
    <row r="449" spans="1:3" ht="30" x14ac:dyDescent="0.25">
      <c r="A449" s="334"/>
      <c r="B449" s="196" t="s">
        <v>65</v>
      </c>
      <c r="C449" s="34">
        <v>0</v>
      </c>
    </row>
    <row r="450" spans="1:3" ht="15.75" thickBot="1" x14ac:dyDescent="0.3">
      <c r="A450" s="335" t="s">
        <v>299</v>
      </c>
      <c r="B450" s="336"/>
      <c r="C450" s="34">
        <f>SUM(C442:C449)</f>
        <v>29</v>
      </c>
    </row>
    <row r="451" spans="1:3" x14ac:dyDescent="0.25">
      <c r="A451" s="193" t="s">
        <v>314</v>
      </c>
      <c r="B451" s="194" t="s">
        <v>318</v>
      </c>
      <c r="C451" s="195" t="s">
        <v>299</v>
      </c>
    </row>
    <row r="452" spans="1:3" ht="30" x14ac:dyDescent="0.25">
      <c r="A452" s="334" t="s">
        <v>274</v>
      </c>
      <c r="B452" s="196" t="s">
        <v>10</v>
      </c>
      <c r="C452" s="32">
        <v>0</v>
      </c>
    </row>
    <row r="453" spans="1:3" ht="30" x14ac:dyDescent="0.25">
      <c r="A453" s="334"/>
      <c r="B453" s="196" t="s">
        <v>59</v>
      </c>
      <c r="C453" s="32">
        <v>0</v>
      </c>
    </row>
    <row r="454" spans="1:3" x14ac:dyDescent="0.25">
      <c r="A454" s="334"/>
      <c r="B454" s="196" t="s">
        <v>60</v>
      </c>
      <c r="C454" s="32">
        <v>0</v>
      </c>
    </row>
    <row r="455" spans="1:3" x14ac:dyDescent="0.25">
      <c r="A455" s="334"/>
      <c r="B455" s="196" t="s">
        <v>61</v>
      </c>
      <c r="C455" s="32">
        <v>2</v>
      </c>
    </row>
    <row r="456" spans="1:3" x14ac:dyDescent="0.25">
      <c r="A456" s="334"/>
      <c r="B456" s="196" t="s">
        <v>62</v>
      </c>
      <c r="C456" s="34">
        <v>0</v>
      </c>
    </row>
    <row r="457" spans="1:3" ht="30" x14ac:dyDescent="0.25">
      <c r="A457" s="334"/>
      <c r="B457" s="196" t="s">
        <v>63</v>
      </c>
      <c r="C457" s="32">
        <v>1</v>
      </c>
    </row>
    <row r="458" spans="1:3" x14ac:dyDescent="0.25">
      <c r="A458" s="334"/>
      <c r="B458" s="196" t="s">
        <v>64</v>
      </c>
      <c r="C458" s="32">
        <v>0</v>
      </c>
    </row>
    <row r="459" spans="1:3" ht="30" x14ac:dyDescent="0.25">
      <c r="A459" s="334"/>
      <c r="B459" s="196" t="s">
        <v>65</v>
      </c>
      <c r="C459" s="34">
        <v>0</v>
      </c>
    </row>
    <row r="460" spans="1:3" ht="15.75" thickBot="1" x14ac:dyDescent="0.3">
      <c r="A460" s="335" t="s">
        <v>299</v>
      </c>
      <c r="B460" s="336"/>
      <c r="C460" s="34">
        <f>SUM(C452:C459)</f>
        <v>3</v>
      </c>
    </row>
    <row r="461" spans="1:3" x14ac:dyDescent="0.25">
      <c r="A461" s="193" t="s">
        <v>314</v>
      </c>
      <c r="B461" s="194" t="s">
        <v>318</v>
      </c>
      <c r="C461" s="195" t="s">
        <v>299</v>
      </c>
    </row>
    <row r="462" spans="1:3" ht="30" x14ac:dyDescent="0.25">
      <c r="A462" s="334" t="s">
        <v>276</v>
      </c>
      <c r="B462" s="196" t="s">
        <v>10</v>
      </c>
      <c r="C462" s="32">
        <v>0</v>
      </c>
    </row>
    <row r="463" spans="1:3" ht="30" x14ac:dyDescent="0.25">
      <c r="A463" s="334"/>
      <c r="B463" s="196" t="s">
        <v>59</v>
      </c>
      <c r="C463" s="32">
        <v>0</v>
      </c>
    </row>
    <row r="464" spans="1:3" x14ac:dyDescent="0.25">
      <c r="A464" s="334"/>
      <c r="B464" s="196" t="s">
        <v>60</v>
      </c>
      <c r="C464" s="32">
        <v>0</v>
      </c>
    </row>
    <row r="465" spans="1:3" x14ac:dyDescent="0.25">
      <c r="A465" s="334"/>
      <c r="B465" s="196" t="s">
        <v>61</v>
      </c>
      <c r="C465" s="32">
        <v>0</v>
      </c>
    </row>
    <row r="466" spans="1:3" x14ac:dyDescent="0.25">
      <c r="A466" s="334"/>
      <c r="B466" s="196" t="s">
        <v>62</v>
      </c>
      <c r="C466" s="34">
        <v>0</v>
      </c>
    </row>
    <row r="467" spans="1:3" ht="30" x14ac:dyDescent="0.25">
      <c r="A467" s="334"/>
      <c r="B467" s="196" t="s">
        <v>63</v>
      </c>
      <c r="C467" s="32">
        <v>0</v>
      </c>
    </row>
    <row r="468" spans="1:3" x14ac:dyDescent="0.25">
      <c r="A468" s="334"/>
      <c r="B468" s="196" t="s">
        <v>64</v>
      </c>
      <c r="C468" s="32">
        <v>0</v>
      </c>
    </row>
    <row r="469" spans="1:3" ht="30" x14ac:dyDescent="0.25">
      <c r="A469" s="334"/>
      <c r="B469" s="196" t="s">
        <v>65</v>
      </c>
      <c r="C469" s="34">
        <v>0</v>
      </c>
    </row>
    <row r="470" spans="1:3" ht="15.75" thickBot="1" x14ac:dyDescent="0.3">
      <c r="A470" s="335" t="s">
        <v>299</v>
      </c>
      <c r="B470" s="336"/>
      <c r="C470" s="34">
        <f>SUM(C462:C469)</f>
        <v>0</v>
      </c>
    </row>
    <row r="471" spans="1:3" x14ac:dyDescent="0.25">
      <c r="A471" s="193" t="s">
        <v>314</v>
      </c>
      <c r="B471" s="194" t="s">
        <v>318</v>
      </c>
      <c r="C471" s="195" t="s">
        <v>299</v>
      </c>
    </row>
    <row r="472" spans="1:3" ht="30" x14ac:dyDescent="0.25">
      <c r="A472" s="334" t="s">
        <v>277</v>
      </c>
      <c r="B472" s="196" t="s">
        <v>10</v>
      </c>
      <c r="C472" s="32">
        <v>1</v>
      </c>
    </row>
    <row r="473" spans="1:3" ht="30" x14ac:dyDescent="0.25">
      <c r="A473" s="334"/>
      <c r="B473" s="196" t="s">
        <v>59</v>
      </c>
      <c r="C473" s="32">
        <v>2</v>
      </c>
    </row>
    <row r="474" spans="1:3" x14ac:dyDescent="0.25">
      <c r="A474" s="334"/>
      <c r="B474" s="196" t="s">
        <v>60</v>
      </c>
      <c r="C474" s="34">
        <v>0</v>
      </c>
    </row>
    <row r="475" spans="1:3" x14ac:dyDescent="0.25">
      <c r="A475" s="334"/>
      <c r="B475" s="196" t="s">
        <v>61</v>
      </c>
      <c r="C475" s="32">
        <v>1</v>
      </c>
    </row>
    <row r="476" spans="1:3" x14ac:dyDescent="0.25">
      <c r="A476" s="334"/>
      <c r="B476" s="196" t="s">
        <v>62</v>
      </c>
      <c r="C476" s="34">
        <v>0</v>
      </c>
    </row>
    <row r="477" spans="1:3" ht="30" x14ac:dyDescent="0.25">
      <c r="A477" s="334"/>
      <c r="B477" s="196" t="s">
        <v>63</v>
      </c>
      <c r="C477" s="34">
        <v>0</v>
      </c>
    </row>
    <row r="478" spans="1:3" x14ac:dyDescent="0.25">
      <c r="A478" s="334"/>
      <c r="B478" s="196" t="s">
        <v>64</v>
      </c>
      <c r="C478" s="34">
        <v>0</v>
      </c>
    </row>
    <row r="479" spans="1:3" ht="30" x14ac:dyDescent="0.25">
      <c r="A479" s="334"/>
      <c r="B479" s="196" t="s">
        <v>65</v>
      </c>
      <c r="C479" s="34">
        <v>0</v>
      </c>
    </row>
    <row r="480" spans="1:3" ht="15.75" thickBot="1" x14ac:dyDescent="0.3">
      <c r="A480" s="335" t="s">
        <v>299</v>
      </c>
      <c r="B480" s="336"/>
      <c r="C480" s="34">
        <f>SUM(C472:C479)</f>
        <v>4</v>
      </c>
    </row>
    <row r="481" spans="1:3" x14ac:dyDescent="0.25">
      <c r="A481" s="193" t="s">
        <v>314</v>
      </c>
      <c r="B481" s="194" t="s">
        <v>318</v>
      </c>
      <c r="C481" s="195" t="s">
        <v>299</v>
      </c>
    </row>
    <row r="482" spans="1:3" ht="30" x14ac:dyDescent="0.25">
      <c r="A482" s="334" t="s">
        <v>278</v>
      </c>
      <c r="B482" s="196" t="s">
        <v>10</v>
      </c>
      <c r="C482" s="32">
        <v>0</v>
      </c>
    </row>
    <row r="483" spans="1:3" ht="30" x14ac:dyDescent="0.25">
      <c r="A483" s="334"/>
      <c r="B483" s="196" t="s">
        <v>59</v>
      </c>
      <c r="C483" s="32">
        <v>0</v>
      </c>
    </row>
    <row r="484" spans="1:3" x14ac:dyDescent="0.25">
      <c r="A484" s="334"/>
      <c r="B484" s="196" t="s">
        <v>60</v>
      </c>
      <c r="C484" s="34">
        <v>0</v>
      </c>
    </row>
    <row r="485" spans="1:3" x14ac:dyDescent="0.25">
      <c r="A485" s="334"/>
      <c r="B485" s="196" t="s">
        <v>61</v>
      </c>
      <c r="C485" s="32">
        <v>0</v>
      </c>
    </row>
    <row r="486" spans="1:3" x14ac:dyDescent="0.25">
      <c r="A486" s="334"/>
      <c r="B486" s="196" t="s">
        <v>62</v>
      </c>
      <c r="C486" s="34">
        <v>0</v>
      </c>
    </row>
    <row r="487" spans="1:3" ht="30" x14ac:dyDescent="0.25">
      <c r="A487" s="334"/>
      <c r="B487" s="196" t="s">
        <v>63</v>
      </c>
      <c r="C487" s="34">
        <v>0</v>
      </c>
    </row>
    <row r="488" spans="1:3" x14ac:dyDescent="0.25">
      <c r="A488" s="334"/>
      <c r="B488" s="196" t="s">
        <v>64</v>
      </c>
      <c r="C488" s="34">
        <v>0</v>
      </c>
    </row>
    <row r="489" spans="1:3" ht="30" x14ac:dyDescent="0.25">
      <c r="A489" s="334"/>
      <c r="B489" s="196" t="s">
        <v>65</v>
      </c>
      <c r="C489" s="34">
        <v>0</v>
      </c>
    </row>
    <row r="490" spans="1:3" ht="15.75" thickBot="1" x14ac:dyDescent="0.3">
      <c r="A490" s="335" t="s">
        <v>299</v>
      </c>
      <c r="B490" s="336"/>
      <c r="C490" s="34">
        <f>SUM(C482:C489)</f>
        <v>0</v>
      </c>
    </row>
    <row r="491" spans="1:3" x14ac:dyDescent="0.25">
      <c r="A491" s="193" t="s">
        <v>314</v>
      </c>
      <c r="B491" s="194" t="s">
        <v>318</v>
      </c>
      <c r="C491" s="195" t="s">
        <v>299</v>
      </c>
    </row>
    <row r="492" spans="1:3" ht="30" x14ac:dyDescent="0.25">
      <c r="A492" s="334" t="s">
        <v>279</v>
      </c>
      <c r="B492" s="196" t="s">
        <v>10</v>
      </c>
      <c r="C492" s="32">
        <v>0</v>
      </c>
    </row>
    <row r="493" spans="1:3" ht="30" x14ac:dyDescent="0.25">
      <c r="A493" s="334"/>
      <c r="B493" s="196" t="s">
        <v>59</v>
      </c>
      <c r="C493" s="32">
        <v>0</v>
      </c>
    </row>
    <row r="494" spans="1:3" x14ac:dyDescent="0.25">
      <c r="A494" s="334"/>
      <c r="B494" s="196" t="s">
        <v>60</v>
      </c>
      <c r="C494" s="34">
        <v>0</v>
      </c>
    </row>
    <row r="495" spans="1:3" x14ac:dyDescent="0.25">
      <c r="A495" s="334"/>
      <c r="B495" s="196" t="s">
        <v>61</v>
      </c>
      <c r="C495" s="32">
        <v>0</v>
      </c>
    </row>
    <row r="496" spans="1:3" x14ac:dyDescent="0.25">
      <c r="A496" s="334"/>
      <c r="B496" s="196" t="s">
        <v>62</v>
      </c>
      <c r="C496" s="34">
        <v>0</v>
      </c>
    </row>
    <row r="497" spans="1:3" ht="30" x14ac:dyDescent="0.25">
      <c r="A497" s="334"/>
      <c r="B497" s="196" t="s">
        <v>63</v>
      </c>
      <c r="C497" s="34">
        <v>0</v>
      </c>
    </row>
    <row r="498" spans="1:3" x14ac:dyDescent="0.25">
      <c r="A498" s="334"/>
      <c r="B498" s="196" t="s">
        <v>64</v>
      </c>
      <c r="C498" s="34">
        <v>0</v>
      </c>
    </row>
    <row r="499" spans="1:3" ht="30" x14ac:dyDescent="0.25">
      <c r="A499" s="334"/>
      <c r="B499" s="196" t="s">
        <v>65</v>
      </c>
      <c r="C499" s="34">
        <v>0</v>
      </c>
    </row>
    <row r="500" spans="1:3" ht="15.75" thickBot="1" x14ac:dyDescent="0.3">
      <c r="A500" s="335" t="s">
        <v>299</v>
      </c>
      <c r="B500" s="336"/>
      <c r="C500" s="34">
        <f>SUM(C492:C499)</f>
        <v>0</v>
      </c>
    </row>
    <row r="501" spans="1:3" x14ac:dyDescent="0.25">
      <c r="A501" s="193" t="s">
        <v>314</v>
      </c>
      <c r="B501" s="194" t="s">
        <v>318</v>
      </c>
      <c r="C501" s="195" t="s">
        <v>299</v>
      </c>
    </row>
    <row r="502" spans="1:3" ht="30" x14ac:dyDescent="0.25">
      <c r="A502" s="334" t="s">
        <v>280</v>
      </c>
      <c r="B502" s="196" t="s">
        <v>10</v>
      </c>
      <c r="C502" s="32">
        <v>0</v>
      </c>
    </row>
    <row r="503" spans="1:3" ht="30" x14ac:dyDescent="0.25">
      <c r="A503" s="334"/>
      <c r="B503" s="196" t="s">
        <v>59</v>
      </c>
      <c r="C503" s="32">
        <v>0</v>
      </c>
    </row>
    <row r="504" spans="1:3" x14ac:dyDescent="0.25">
      <c r="A504" s="334"/>
      <c r="B504" s="196" t="s">
        <v>60</v>
      </c>
      <c r="C504" s="34">
        <v>0</v>
      </c>
    </row>
    <row r="505" spans="1:3" x14ac:dyDescent="0.25">
      <c r="A505" s="334"/>
      <c r="B505" s="196" t="s">
        <v>61</v>
      </c>
      <c r="C505" s="32">
        <v>0</v>
      </c>
    </row>
    <row r="506" spans="1:3" x14ac:dyDescent="0.25">
      <c r="A506" s="334"/>
      <c r="B506" s="196" t="s">
        <v>62</v>
      </c>
      <c r="C506" s="34">
        <v>0</v>
      </c>
    </row>
    <row r="507" spans="1:3" ht="30" x14ac:dyDescent="0.25">
      <c r="A507" s="334"/>
      <c r="B507" s="196" t="s">
        <v>63</v>
      </c>
      <c r="C507" s="34">
        <v>0</v>
      </c>
    </row>
    <row r="508" spans="1:3" x14ac:dyDescent="0.25">
      <c r="A508" s="334"/>
      <c r="B508" s="196" t="s">
        <v>64</v>
      </c>
      <c r="C508" s="34">
        <v>0</v>
      </c>
    </row>
    <row r="509" spans="1:3" ht="30" x14ac:dyDescent="0.25">
      <c r="A509" s="334"/>
      <c r="B509" s="196" t="s">
        <v>65</v>
      </c>
      <c r="C509" s="34">
        <v>0</v>
      </c>
    </row>
    <row r="510" spans="1:3" ht="15.75" thickBot="1" x14ac:dyDescent="0.3">
      <c r="A510" s="335" t="s">
        <v>299</v>
      </c>
      <c r="B510" s="336"/>
      <c r="C510" s="34">
        <f>SUM(C502:C509)</f>
        <v>0</v>
      </c>
    </row>
    <row r="511" spans="1:3" x14ac:dyDescent="0.25">
      <c r="A511" s="193" t="s">
        <v>314</v>
      </c>
      <c r="B511" s="194" t="s">
        <v>318</v>
      </c>
      <c r="C511" s="195" t="s">
        <v>299</v>
      </c>
    </row>
    <row r="512" spans="1:3" ht="30" x14ac:dyDescent="0.25">
      <c r="A512" s="334" t="s">
        <v>281</v>
      </c>
      <c r="B512" s="196" t="s">
        <v>10</v>
      </c>
      <c r="C512" s="32">
        <v>0</v>
      </c>
    </row>
    <row r="513" spans="1:3" ht="30" x14ac:dyDescent="0.25">
      <c r="A513" s="334"/>
      <c r="B513" s="196" t="s">
        <v>59</v>
      </c>
      <c r="C513" s="32">
        <v>0</v>
      </c>
    </row>
    <row r="514" spans="1:3" x14ac:dyDescent="0.25">
      <c r="A514" s="334"/>
      <c r="B514" s="196" t="s">
        <v>60</v>
      </c>
      <c r="C514" s="34">
        <v>0</v>
      </c>
    </row>
    <row r="515" spans="1:3" x14ac:dyDescent="0.25">
      <c r="A515" s="334"/>
      <c r="B515" s="196" t="s">
        <v>61</v>
      </c>
      <c r="C515" s="32">
        <v>0</v>
      </c>
    </row>
    <row r="516" spans="1:3" x14ac:dyDescent="0.25">
      <c r="A516" s="334"/>
      <c r="B516" s="196" t="s">
        <v>62</v>
      </c>
      <c r="C516" s="34">
        <v>0</v>
      </c>
    </row>
    <row r="517" spans="1:3" ht="30" x14ac:dyDescent="0.25">
      <c r="A517" s="334"/>
      <c r="B517" s="196" t="s">
        <v>63</v>
      </c>
      <c r="C517" s="34">
        <v>4</v>
      </c>
    </row>
    <row r="518" spans="1:3" x14ac:dyDescent="0.25">
      <c r="A518" s="334"/>
      <c r="B518" s="196" t="s">
        <v>64</v>
      </c>
      <c r="C518" s="34">
        <v>0</v>
      </c>
    </row>
    <row r="519" spans="1:3" ht="30" x14ac:dyDescent="0.25">
      <c r="A519" s="334"/>
      <c r="B519" s="196" t="s">
        <v>65</v>
      </c>
      <c r="C519" s="34">
        <v>0</v>
      </c>
    </row>
    <row r="520" spans="1:3" ht="15.75" thickBot="1" x14ac:dyDescent="0.3">
      <c r="A520" s="335" t="s">
        <v>299</v>
      </c>
      <c r="B520" s="336"/>
      <c r="C520" s="34">
        <f>SUM(C512:C519)</f>
        <v>4</v>
      </c>
    </row>
    <row r="521" spans="1:3" x14ac:dyDescent="0.25">
      <c r="A521" s="193" t="s">
        <v>314</v>
      </c>
      <c r="B521" s="194" t="s">
        <v>318</v>
      </c>
      <c r="C521" s="195" t="s">
        <v>299</v>
      </c>
    </row>
    <row r="522" spans="1:3" ht="30" x14ac:dyDescent="0.25">
      <c r="A522" s="334" t="s">
        <v>282</v>
      </c>
      <c r="B522" s="196" t="s">
        <v>10</v>
      </c>
      <c r="C522" s="32">
        <v>0</v>
      </c>
    </row>
    <row r="523" spans="1:3" ht="30" x14ac:dyDescent="0.25">
      <c r="A523" s="334"/>
      <c r="B523" s="196" t="s">
        <v>59</v>
      </c>
      <c r="C523" s="32">
        <v>0</v>
      </c>
    </row>
    <row r="524" spans="1:3" x14ac:dyDescent="0.25">
      <c r="A524" s="334"/>
      <c r="B524" s="196" t="s">
        <v>60</v>
      </c>
      <c r="C524" s="34">
        <v>0</v>
      </c>
    </row>
    <row r="525" spans="1:3" x14ac:dyDescent="0.25">
      <c r="A525" s="334"/>
      <c r="B525" s="196" t="s">
        <v>61</v>
      </c>
      <c r="C525" s="32">
        <v>0</v>
      </c>
    </row>
    <row r="526" spans="1:3" x14ac:dyDescent="0.25">
      <c r="A526" s="334"/>
      <c r="B526" s="196" t="s">
        <v>62</v>
      </c>
      <c r="C526" s="34">
        <v>0</v>
      </c>
    </row>
    <row r="527" spans="1:3" ht="30" x14ac:dyDescent="0.25">
      <c r="A527" s="334"/>
      <c r="B527" s="196" t="s">
        <v>63</v>
      </c>
      <c r="C527" s="34">
        <v>0</v>
      </c>
    </row>
    <row r="528" spans="1:3" x14ac:dyDescent="0.25">
      <c r="A528" s="334"/>
      <c r="B528" s="196" t="s">
        <v>64</v>
      </c>
      <c r="C528" s="34">
        <v>0</v>
      </c>
    </row>
    <row r="529" spans="1:3" ht="30" x14ac:dyDescent="0.25">
      <c r="A529" s="334"/>
      <c r="B529" s="196" t="s">
        <v>65</v>
      </c>
      <c r="C529" s="34">
        <v>0</v>
      </c>
    </row>
    <row r="530" spans="1:3" ht="15.75" thickBot="1" x14ac:dyDescent="0.3">
      <c r="A530" s="335" t="s">
        <v>299</v>
      </c>
      <c r="B530" s="336"/>
      <c r="C530" s="34">
        <f>SUM(C522:C529)</f>
        <v>0</v>
      </c>
    </row>
    <row r="531" spans="1:3" x14ac:dyDescent="0.25">
      <c r="A531" s="193" t="s">
        <v>314</v>
      </c>
      <c r="B531" s="194" t="s">
        <v>318</v>
      </c>
      <c r="C531" s="195" t="s">
        <v>299</v>
      </c>
    </row>
    <row r="532" spans="1:3" ht="30" x14ac:dyDescent="0.25">
      <c r="A532" s="334" t="s">
        <v>283</v>
      </c>
      <c r="B532" s="196" t="s">
        <v>10</v>
      </c>
      <c r="C532" s="32">
        <v>0</v>
      </c>
    </row>
    <row r="533" spans="1:3" ht="30" x14ac:dyDescent="0.25">
      <c r="A533" s="334"/>
      <c r="B533" s="196" t="s">
        <v>59</v>
      </c>
      <c r="C533" s="32">
        <v>0</v>
      </c>
    </row>
    <row r="534" spans="1:3" x14ac:dyDescent="0.25">
      <c r="A534" s="334"/>
      <c r="B534" s="196" t="s">
        <v>60</v>
      </c>
      <c r="C534" s="34">
        <v>0</v>
      </c>
    </row>
    <row r="535" spans="1:3" x14ac:dyDescent="0.25">
      <c r="A535" s="334"/>
      <c r="B535" s="196" t="s">
        <v>61</v>
      </c>
      <c r="C535" s="32">
        <v>0</v>
      </c>
    </row>
    <row r="536" spans="1:3" x14ac:dyDescent="0.25">
      <c r="A536" s="334"/>
      <c r="B536" s="196" t="s">
        <v>62</v>
      </c>
      <c r="C536" s="34">
        <v>0</v>
      </c>
    </row>
    <row r="537" spans="1:3" ht="30" x14ac:dyDescent="0.25">
      <c r="A537" s="334"/>
      <c r="B537" s="196" t="s">
        <v>63</v>
      </c>
      <c r="C537" s="34">
        <v>0</v>
      </c>
    </row>
    <row r="538" spans="1:3" x14ac:dyDescent="0.25">
      <c r="A538" s="334"/>
      <c r="B538" s="196" t="s">
        <v>64</v>
      </c>
      <c r="C538" s="34">
        <v>0</v>
      </c>
    </row>
    <row r="539" spans="1:3" ht="30" x14ac:dyDescent="0.25">
      <c r="A539" s="334"/>
      <c r="B539" s="196" t="s">
        <v>65</v>
      </c>
      <c r="C539" s="34">
        <v>0</v>
      </c>
    </row>
    <row r="540" spans="1:3" ht="15.75" thickBot="1" x14ac:dyDescent="0.3">
      <c r="A540" s="335" t="s">
        <v>299</v>
      </c>
      <c r="B540" s="336"/>
      <c r="C540" s="34">
        <f>SUM(C532:C539)</f>
        <v>0</v>
      </c>
    </row>
    <row r="541" spans="1:3" x14ac:dyDescent="0.25">
      <c r="A541" s="193" t="s">
        <v>314</v>
      </c>
      <c r="B541" s="194" t="s">
        <v>318</v>
      </c>
      <c r="C541" s="195" t="s">
        <v>299</v>
      </c>
    </row>
    <row r="542" spans="1:3" ht="30" x14ac:dyDescent="0.25">
      <c r="A542" s="334" t="s">
        <v>284</v>
      </c>
      <c r="B542" s="196" t="s">
        <v>10</v>
      </c>
      <c r="C542" s="32">
        <v>0</v>
      </c>
    </row>
    <row r="543" spans="1:3" ht="30" x14ac:dyDescent="0.25">
      <c r="A543" s="334"/>
      <c r="B543" s="196" t="s">
        <v>59</v>
      </c>
      <c r="C543" s="32">
        <v>1</v>
      </c>
    </row>
    <row r="544" spans="1:3" x14ac:dyDescent="0.25">
      <c r="A544" s="334"/>
      <c r="B544" s="196" t="s">
        <v>60</v>
      </c>
      <c r="C544" s="34">
        <v>0</v>
      </c>
    </row>
    <row r="545" spans="1:3" x14ac:dyDescent="0.25">
      <c r="A545" s="334"/>
      <c r="B545" s="196" t="s">
        <v>61</v>
      </c>
      <c r="C545" s="32">
        <v>0</v>
      </c>
    </row>
    <row r="546" spans="1:3" x14ac:dyDescent="0.25">
      <c r="A546" s="334"/>
      <c r="B546" s="196" t="s">
        <v>62</v>
      </c>
      <c r="C546" s="34">
        <v>0</v>
      </c>
    </row>
    <row r="547" spans="1:3" ht="30" x14ac:dyDescent="0.25">
      <c r="A547" s="334"/>
      <c r="B547" s="196" t="s">
        <v>63</v>
      </c>
      <c r="C547" s="34">
        <v>0</v>
      </c>
    </row>
    <row r="548" spans="1:3" x14ac:dyDescent="0.25">
      <c r="A548" s="334"/>
      <c r="B548" s="196" t="s">
        <v>64</v>
      </c>
      <c r="C548" s="34">
        <v>0</v>
      </c>
    </row>
    <row r="549" spans="1:3" ht="30" x14ac:dyDescent="0.25">
      <c r="A549" s="334"/>
      <c r="B549" s="196" t="s">
        <v>65</v>
      </c>
      <c r="C549" s="34">
        <v>0</v>
      </c>
    </row>
    <row r="550" spans="1:3" ht="15.75" thickBot="1" x14ac:dyDescent="0.3">
      <c r="A550" s="335" t="s">
        <v>299</v>
      </c>
      <c r="B550" s="336"/>
      <c r="C550" s="34">
        <f>SUM(C542:C549)</f>
        <v>1</v>
      </c>
    </row>
    <row r="551" spans="1:3" x14ac:dyDescent="0.25">
      <c r="A551" s="193" t="s">
        <v>314</v>
      </c>
      <c r="B551" s="194" t="s">
        <v>318</v>
      </c>
      <c r="C551" s="195" t="s">
        <v>299</v>
      </c>
    </row>
    <row r="552" spans="1:3" ht="30" x14ac:dyDescent="0.25">
      <c r="A552" s="334" t="s">
        <v>285</v>
      </c>
      <c r="B552" s="196" t="s">
        <v>10</v>
      </c>
      <c r="C552" s="32">
        <v>0</v>
      </c>
    </row>
    <row r="553" spans="1:3" ht="30" x14ac:dyDescent="0.25">
      <c r="A553" s="334"/>
      <c r="B553" s="196" t="s">
        <v>59</v>
      </c>
      <c r="C553" s="32">
        <v>0</v>
      </c>
    </row>
    <row r="554" spans="1:3" x14ac:dyDescent="0.25">
      <c r="A554" s="334"/>
      <c r="B554" s="196" t="s">
        <v>60</v>
      </c>
      <c r="C554" s="34">
        <v>0</v>
      </c>
    </row>
    <row r="555" spans="1:3" x14ac:dyDescent="0.25">
      <c r="A555" s="334"/>
      <c r="B555" s="196" t="s">
        <v>61</v>
      </c>
      <c r="C555" s="32">
        <v>0</v>
      </c>
    </row>
    <row r="556" spans="1:3" x14ac:dyDescent="0.25">
      <c r="A556" s="334"/>
      <c r="B556" s="196" t="s">
        <v>62</v>
      </c>
      <c r="C556" s="34">
        <v>0</v>
      </c>
    </row>
    <row r="557" spans="1:3" ht="30" x14ac:dyDescent="0.25">
      <c r="A557" s="334"/>
      <c r="B557" s="196" t="s">
        <v>63</v>
      </c>
      <c r="C557" s="34">
        <v>0</v>
      </c>
    </row>
    <row r="558" spans="1:3" x14ac:dyDescent="0.25">
      <c r="A558" s="334"/>
      <c r="B558" s="196" t="s">
        <v>64</v>
      </c>
      <c r="C558" s="34">
        <v>0</v>
      </c>
    </row>
    <row r="559" spans="1:3" ht="30" x14ac:dyDescent="0.25">
      <c r="A559" s="334"/>
      <c r="B559" s="196" t="s">
        <v>65</v>
      </c>
      <c r="C559" s="34">
        <v>0</v>
      </c>
    </row>
    <row r="560" spans="1:3" ht="15.75" thickBot="1" x14ac:dyDescent="0.3">
      <c r="A560" s="335" t="s">
        <v>299</v>
      </c>
      <c r="B560" s="336"/>
      <c r="C560" s="34">
        <f>SUM(C552:C559)</f>
        <v>0</v>
      </c>
    </row>
    <row r="561" spans="1:3" x14ac:dyDescent="0.25">
      <c r="A561" s="193" t="s">
        <v>314</v>
      </c>
      <c r="B561" s="194" t="s">
        <v>318</v>
      </c>
      <c r="C561" s="195" t="s">
        <v>299</v>
      </c>
    </row>
    <row r="562" spans="1:3" ht="30" x14ac:dyDescent="0.25">
      <c r="A562" s="334" t="s">
        <v>286</v>
      </c>
      <c r="B562" s="196" t="s">
        <v>10</v>
      </c>
      <c r="C562" s="32">
        <v>0</v>
      </c>
    </row>
    <row r="563" spans="1:3" ht="30" x14ac:dyDescent="0.25">
      <c r="A563" s="334"/>
      <c r="B563" s="196" t="s">
        <v>59</v>
      </c>
      <c r="C563" s="32">
        <v>0</v>
      </c>
    </row>
    <row r="564" spans="1:3" x14ac:dyDescent="0.25">
      <c r="A564" s="334"/>
      <c r="B564" s="196" t="s">
        <v>60</v>
      </c>
      <c r="C564" s="34">
        <v>0</v>
      </c>
    </row>
    <row r="565" spans="1:3" x14ac:dyDescent="0.25">
      <c r="A565" s="334"/>
      <c r="B565" s="196" t="s">
        <v>61</v>
      </c>
      <c r="C565" s="32">
        <v>6</v>
      </c>
    </row>
    <row r="566" spans="1:3" x14ac:dyDescent="0.25">
      <c r="A566" s="334"/>
      <c r="B566" s="196" t="s">
        <v>62</v>
      </c>
      <c r="C566" s="34">
        <v>0</v>
      </c>
    </row>
    <row r="567" spans="1:3" ht="30" x14ac:dyDescent="0.25">
      <c r="A567" s="334"/>
      <c r="B567" s="196" t="s">
        <v>63</v>
      </c>
      <c r="C567" s="32">
        <v>5</v>
      </c>
    </row>
    <row r="568" spans="1:3" x14ac:dyDescent="0.25">
      <c r="A568" s="334"/>
      <c r="B568" s="196" t="s">
        <v>64</v>
      </c>
      <c r="C568" s="32">
        <v>2</v>
      </c>
    </row>
    <row r="569" spans="1:3" ht="30" x14ac:dyDescent="0.25">
      <c r="A569" s="334"/>
      <c r="B569" s="196" t="s">
        <v>65</v>
      </c>
      <c r="C569" s="34">
        <v>0</v>
      </c>
    </row>
    <row r="570" spans="1:3" ht="15.75" thickBot="1" x14ac:dyDescent="0.3">
      <c r="A570" s="335" t="s">
        <v>299</v>
      </c>
      <c r="B570" s="336"/>
      <c r="C570" s="34">
        <f>SUM(C562:C569)</f>
        <v>13</v>
      </c>
    </row>
    <row r="571" spans="1:3" x14ac:dyDescent="0.25">
      <c r="A571" s="193" t="s">
        <v>314</v>
      </c>
      <c r="B571" s="194" t="s">
        <v>318</v>
      </c>
      <c r="C571" s="195" t="s">
        <v>299</v>
      </c>
    </row>
    <row r="572" spans="1:3" ht="30" x14ac:dyDescent="0.25">
      <c r="A572" s="334" t="s">
        <v>287</v>
      </c>
      <c r="B572" s="196" t="s">
        <v>10</v>
      </c>
      <c r="C572" s="32">
        <v>0</v>
      </c>
    </row>
    <row r="573" spans="1:3" ht="30" x14ac:dyDescent="0.25">
      <c r="A573" s="334"/>
      <c r="B573" s="196" t="s">
        <v>59</v>
      </c>
      <c r="C573" s="32">
        <v>0</v>
      </c>
    </row>
    <row r="574" spans="1:3" x14ac:dyDescent="0.25">
      <c r="A574" s="334"/>
      <c r="B574" s="196" t="s">
        <v>60</v>
      </c>
      <c r="C574" s="34">
        <v>0</v>
      </c>
    </row>
    <row r="575" spans="1:3" x14ac:dyDescent="0.25">
      <c r="A575" s="334"/>
      <c r="B575" s="196" t="s">
        <v>61</v>
      </c>
      <c r="C575" s="32">
        <v>0</v>
      </c>
    </row>
    <row r="576" spans="1:3" x14ac:dyDescent="0.25">
      <c r="A576" s="334"/>
      <c r="B576" s="196" t="s">
        <v>62</v>
      </c>
      <c r="C576" s="34">
        <v>0</v>
      </c>
    </row>
    <row r="577" spans="1:3" ht="30" x14ac:dyDescent="0.25">
      <c r="A577" s="334"/>
      <c r="B577" s="196" t="s">
        <v>63</v>
      </c>
      <c r="C577" s="32">
        <v>0</v>
      </c>
    </row>
    <row r="578" spans="1:3" x14ac:dyDescent="0.25">
      <c r="A578" s="334"/>
      <c r="B578" s="196" t="s">
        <v>64</v>
      </c>
      <c r="C578" s="32">
        <v>0</v>
      </c>
    </row>
    <row r="579" spans="1:3" ht="30" x14ac:dyDescent="0.25">
      <c r="A579" s="334"/>
      <c r="B579" s="196" t="s">
        <v>65</v>
      </c>
      <c r="C579" s="34">
        <v>0</v>
      </c>
    </row>
    <row r="580" spans="1:3" ht="15.75" thickBot="1" x14ac:dyDescent="0.3">
      <c r="A580" s="335" t="s">
        <v>299</v>
      </c>
      <c r="B580" s="336"/>
      <c r="C580" s="34">
        <f>SUM(C572:C579)</f>
        <v>0</v>
      </c>
    </row>
    <row r="581" spans="1:3" x14ac:dyDescent="0.25">
      <c r="A581" s="193" t="s">
        <v>314</v>
      </c>
      <c r="B581" s="194" t="s">
        <v>318</v>
      </c>
      <c r="C581" s="195" t="s">
        <v>299</v>
      </c>
    </row>
    <row r="582" spans="1:3" ht="30" x14ac:dyDescent="0.25">
      <c r="A582" s="334" t="s">
        <v>288</v>
      </c>
      <c r="B582" s="196" t="s">
        <v>10</v>
      </c>
      <c r="C582" s="32">
        <v>0</v>
      </c>
    </row>
    <row r="583" spans="1:3" ht="30" x14ac:dyDescent="0.25">
      <c r="A583" s="334"/>
      <c r="B583" s="196" t="s">
        <v>59</v>
      </c>
      <c r="C583" s="32">
        <v>0</v>
      </c>
    </row>
    <row r="584" spans="1:3" x14ac:dyDescent="0.25">
      <c r="A584" s="334"/>
      <c r="B584" s="196" t="s">
        <v>60</v>
      </c>
      <c r="C584" s="34">
        <v>0</v>
      </c>
    </row>
    <row r="585" spans="1:3" x14ac:dyDescent="0.25">
      <c r="A585" s="334"/>
      <c r="B585" s="196" t="s">
        <v>61</v>
      </c>
      <c r="C585" s="32">
        <v>0</v>
      </c>
    </row>
    <row r="586" spans="1:3" x14ac:dyDescent="0.25">
      <c r="A586" s="334"/>
      <c r="B586" s="196" t="s">
        <v>62</v>
      </c>
      <c r="C586" s="34">
        <v>0</v>
      </c>
    </row>
    <row r="587" spans="1:3" ht="30" x14ac:dyDescent="0.25">
      <c r="A587" s="334"/>
      <c r="B587" s="196" t="s">
        <v>63</v>
      </c>
      <c r="C587" s="32">
        <v>0</v>
      </c>
    </row>
    <row r="588" spans="1:3" x14ac:dyDescent="0.25">
      <c r="A588" s="334"/>
      <c r="B588" s="196" t="s">
        <v>64</v>
      </c>
      <c r="C588" s="32">
        <v>0</v>
      </c>
    </row>
    <row r="589" spans="1:3" ht="30" x14ac:dyDescent="0.25">
      <c r="A589" s="334"/>
      <c r="B589" s="196" t="s">
        <v>65</v>
      </c>
      <c r="C589" s="34">
        <v>0</v>
      </c>
    </row>
    <row r="590" spans="1:3" ht="15.75" thickBot="1" x14ac:dyDescent="0.3">
      <c r="A590" s="335" t="s">
        <v>299</v>
      </c>
      <c r="B590" s="336"/>
      <c r="C590" s="34">
        <f>SUM(C582:C589)</f>
        <v>0</v>
      </c>
    </row>
    <row r="591" spans="1:3" x14ac:dyDescent="0.25">
      <c r="A591" s="193" t="s">
        <v>314</v>
      </c>
      <c r="B591" s="194" t="s">
        <v>318</v>
      </c>
      <c r="C591" s="195" t="s">
        <v>299</v>
      </c>
    </row>
    <row r="592" spans="1:3" ht="30" x14ac:dyDescent="0.25">
      <c r="A592" s="334" t="s">
        <v>289</v>
      </c>
      <c r="B592" s="196" t="s">
        <v>10</v>
      </c>
      <c r="C592" s="32">
        <v>0</v>
      </c>
    </row>
    <row r="593" spans="1:3" ht="30" x14ac:dyDescent="0.25">
      <c r="A593" s="334"/>
      <c r="B593" s="196" t="s">
        <v>59</v>
      </c>
      <c r="C593" s="32">
        <v>0</v>
      </c>
    </row>
    <row r="594" spans="1:3" x14ac:dyDescent="0.25">
      <c r="A594" s="334"/>
      <c r="B594" s="196" t="s">
        <v>60</v>
      </c>
      <c r="C594" s="34">
        <v>0</v>
      </c>
    </row>
    <row r="595" spans="1:3" x14ac:dyDescent="0.25">
      <c r="A595" s="334"/>
      <c r="B595" s="196" t="s">
        <v>61</v>
      </c>
      <c r="C595" s="32">
        <v>0</v>
      </c>
    </row>
    <row r="596" spans="1:3" x14ac:dyDescent="0.25">
      <c r="A596" s="334"/>
      <c r="B596" s="196" t="s">
        <v>62</v>
      </c>
      <c r="C596" s="34">
        <v>0</v>
      </c>
    </row>
    <row r="597" spans="1:3" ht="30" x14ac:dyDescent="0.25">
      <c r="A597" s="334"/>
      <c r="B597" s="196" t="s">
        <v>63</v>
      </c>
      <c r="C597" s="32">
        <v>0</v>
      </c>
    </row>
    <row r="598" spans="1:3" x14ac:dyDescent="0.25">
      <c r="A598" s="334"/>
      <c r="B598" s="196" t="s">
        <v>64</v>
      </c>
      <c r="C598" s="32">
        <v>0</v>
      </c>
    </row>
    <row r="599" spans="1:3" ht="30" x14ac:dyDescent="0.25">
      <c r="A599" s="334"/>
      <c r="B599" s="196" t="s">
        <v>65</v>
      </c>
      <c r="C599" s="34">
        <v>0</v>
      </c>
    </row>
    <row r="600" spans="1:3" ht="15.75" thickBot="1" x14ac:dyDescent="0.3">
      <c r="A600" s="335" t="s">
        <v>299</v>
      </c>
      <c r="B600" s="336"/>
      <c r="C600" s="34">
        <f>SUM(C592:C599)</f>
        <v>0</v>
      </c>
    </row>
    <row r="601" spans="1:3" x14ac:dyDescent="0.25">
      <c r="A601" s="193" t="s">
        <v>314</v>
      </c>
      <c r="B601" s="194" t="s">
        <v>318</v>
      </c>
      <c r="C601" s="195" t="s">
        <v>299</v>
      </c>
    </row>
    <row r="602" spans="1:3" ht="30" x14ac:dyDescent="0.25">
      <c r="A602" s="334" t="s">
        <v>290</v>
      </c>
      <c r="B602" s="196" t="s">
        <v>10</v>
      </c>
      <c r="C602" s="32">
        <v>0</v>
      </c>
    </row>
    <row r="603" spans="1:3" ht="30" x14ac:dyDescent="0.25">
      <c r="A603" s="334"/>
      <c r="B603" s="196" t="s">
        <v>59</v>
      </c>
      <c r="C603" s="32">
        <v>0</v>
      </c>
    </row>
    <row r="604" spans="1:3" x14ac:dyDescent="0.25">
      <c r="A604" s="334"/>
      <c r="B604" s="196" t="s">
        <v>60</v>
      </c>
      <c r="C604" s="34">
        <v>0</v>
      </c>
    </row>
    <row r="605" spans="1:3" x14ac:dyDescent="0.25">
      <c r="A605" s="334"/>
      <c r="B605" s="196" t="s">
        <v>61</v>
      </c>
      <c r="C605" s="32">
        <v>0</v>
      </c>
    </row>
    <row r="606" spans="1:3" x14ac:dyDescent="0.25">
      <c r="A606" s="334"/>
      <c r="B606" s="196" t="s">
        <v>62</v>
      </c>
      <c r="C606" s="34">
        <v>0</v>
      </c>
    </row>
    <row r="607" spans="1:3" ht="30" x14ac:dyDescent="0.25">
      <c r="A607" s="334"/>
      <c r="B607" s="196" t="s">
        <v>63</v>
      </c>
      <c r="C607" s="32">
        <v>0</v>
      </c>
    </row>
    <row r="608" spans="1:3" x14ac:dyDescent="0.25">
      <c r="A608" s="334"/>
      <c r="B608" s="196" t="s">
        <v>64</v>
      </c>
      <c r="C608" s="32">
        <v>0</v>
      </c>
    </row>
    <row r="609" spans="1:3" ht="30" x14ac:dyDescent="0.25">
      <c r="A609" s="334"/>
      <c r="B609" s="196" t="s">
        <v>65</v>
      </c>
      <c r="C609" s="34">
        <v>0</v>
      </c>
    </row>
    <row r="610" spans="1:3" ht="15.75" thickBot="1" x14ac:dyDescent="0.3">
      <c r="A610" s="335" t="s">
        <v>299</v>
      </c>
      <c r="B610" s="336"/>
      <c r="C610" s="34">
        <f>SUM(C602:C609)</f>
        <v>0</v>
      </c>
    </row>
    <row r="611" spans="1:3" x14ac:dyDescent="0.25">
      <c r="A611" s="193" t="s">
        <v>314</v>
      </c>
      <c r="B611" s="194" t="s">
        <v>318</v>
      </c>
      <c r="C611" s="195" t="s">
        <v>299</v>
      </c>
    </row>
    <row r="612" spans="1:3" ht="30" x14ac:dyDescent="0.25">
      <c r="A612" s="334" t="s">
        <v>291</v>
      </c>
      <c r="B612" s="196" t="s">
        <v>10</v>
      </c>
      <c r="C612" s="32">
        <v>0</v>
      </c>
    </row>
    <row r="613" spans="1:3" ht="30" x14ac:dyDescent="0.25">
      <c r="A613" s="334"/>
      <c r="B613" s="196" t="s">
        <v>59</v>
      </c>
      <c r="C613" s="32">
        <v>0</v>
      </c>
    </row>
    <row r="614" spans="1:3" x14ac:dyDescent="0.25">
      <c r="A614" s="334"/>
      <c r="B614" s="196" t="s">
        <v>60</v>
      </c>
      <c r="C614" s="34">
        <v>0</v>
      </c>
    </row>
    <row r="615" spans="1:3" x14ac:dyDescent="0.25">
      <c r="A615" s="334"/>
      <c r="B615" s="196" t="s">
        <v>61</v>
      </c>
      <c r="C615" s="32">
        <v>0</v>
      </c>
    </row>
    <row r="616" spans="1:3" x14ac:dyDescent="0.25">
      <c r="A616" s="334"/>
      <c r="B616" s="196" t="s">
        <v>62</v>
      </c>
      <c r="C616" s="34">
        <v>0</v>
      </c>
    </row>
    <row r="617" spans="1:3" ht="30" x14ac:dyDescent="0.25">
      <c r="A617" s="334"/>
      <c r="B617" s="196" t="s">
        <v>63</v>
      </c>
      <c r="C617" s="32">
        <v>0</v>
      </c>
    </row>
    <row r="618" spans="1:3" x14ac:dyDescent="0.25">
      <c r="A618" s="334"/>
      <c r="B618" s="196" t="s">
        <v>64</v>
      </c>
      <c r="C618" s="32">
        <v>0</v>
      </c>
    </row>
    <row r="619" spans="1:3" ht="30" x14ac:dyDescent="0.25">
      <c r="A619" s="334"/>
      <c r="B619" s="196" t="s">
        <v>65</v>
      </c>
      <c r="C619" s="34">
        <v>0</v>
      </c>
    </row>
    <row r="620" spans="1:3" ht="15.75" thickBot="1" x14ac:dyDescent="0.3">
      <c r="A620" s="335" t="s">
        <v>299</v>
      </c>
      <c r="B620" s="336"/>
      <c r="C620" s="34">
        <f>SUM(C612:C619)</f>
        <v>0</v>
      </c>
    </row>
    <row r="621" spans="1:3" x14ac:dyDescent="0.25">
      <c r="A621" s="193" t="s">
        <v>314</v>
      </c>
      <c r="B621" s="194" t="s">
        <v>318</v>
      </c>
      <c r="C621" s="195" t="s">
        <v>299</v>
      </c>
    </row>
    <row r="622" spans="1:3" ht="30" x14ac:dyDescent="0.25">
      <c r="A622" s="334" t="s">
        <v>292</v>
      </c>
      <c r="B622" s="196" t="s">
        <v>10</v>
      </c>
      <c r="C622" s="37">
        <v>0</v>
      </c>
    </row>
    <row r="623" spans="1:3" ht="30" x14ac:dyDescent="0.25">
      <c r="A623" s="334"/>
      <c r="B623" s="196" t="s">
        <v>59</v>
      </c>
      <c r="C623" s="37">
        <v>0</v>
      </c>
    </row>
    <row r="624" spans="1:3" x14ac:dyDescent="0.25">
      <c r="A624" s="334"/>
      <c r="B624" s="196" t="s">
        <v>60</v>
      </c>
      <c r="C624" s="38">
        <v>0</v>
      </c>
    </row>
    <row r="625" spans="1:3" x14ac:dyDescent="0.25">
      <c r="A625" s="334"/>
      <c r="B625" s="196" t="s">
        <v>61</v>
      </c>
      <c r="C625" s="37">
        <v>2</v>
      </c>
    </row>
    <row r="626" spans="1:3" x14ac:dyDescent="0.25">
      <c r="A626" s="334"/>
      <c r="B626" s="196" t="s">
        <v>62</v>
      </c>
      <c r="C626" s="38">
        <v>0</v>
      </c>
    </row>
    <row r="627" spans="1:3" ht="30" x14ac:dyDescent="0.25">
      <c r="A627" s="334"/>
      <c r="B627" s="196" t="s">
        <v>63</v>
      </c>
      <c r="C627" s="32">
        <v>0</v>
      </c>
    </row>
    <row r="628" spans="1:3" x14ac:dyDescent="0.25">
      <c r="A628" s="334"/>
      <c r="B628" s="196" t="s">
        <v>64</v>
      </c>
      <c r="C628" s="32">
        <v>0</v>
      </c>
    </row>
    <row r="629" spans="1:3" ht="30" x14ac:dyDescent="0.25">
      <c r="A629" s="334"/>
      <c r="B629" s="196" t="s">
        <v>65</v>
      </c>
      <c r="C629" s="34">
        <v>0</v>
      </c>
    </row>
    <row r="630" spans="1:3" ht="15.75" thickBot="1" x14ac:dyDescent="0.3">
      <c r="A630" s="335" t="s">
        <v>299</v>
      </c>
      <c r="B630" s="336"/>
      <c r="C630" s="34">
        <f>SUM(C622:C629)</f>
        <v>2</v>
      </c>
    </row>
    <row r="631" spans="1:3" x14ac:dyDescent="0.25">
      <c r="A631" s="193" t="s">
        <v>314</v>
      </c>
      <c r="B631" s="194" t="s">
        <v>318</v>
      </c>
      <c r="C631" s="195" t="s">
        <v>299</v>
      </c>
    </row>
    <row r="632" spans="1:3" ht="30" x14ac:dyDescent="0.25">
      <c r="A632" s="334" t="s">
        <v>293</v>
      </c>
      <c r="B632" s="196" t="s">
        <v>10</v>
      </c>
      <c r="C632" s="34">
        <v>17</v>
      </c>
    </row>
    <row r="633" spans="1:3" ht="30" x14ac:dyDescent="0.25">
      <c r="A633" s="334"/>
      <c r="B633" s="196" t="s">
        <v>59</v>
      </c>
      <c r="C633" s="34">
        <v>7</v>
      </c>
    </row>
    <row r="634" spans="1:3" x14ac:dyDescent="0.25">
      <c r="A634" s="334"/>
      <c r="B634" s="196" t="s">
        <v>60</v>
      </c>
      <c r="C634" s="34">
        <v>9</v>
      </c>
    </row>
    <row r="635" spans="1:3" x14ac:dyDescent="0.25">
      <c r="A635" s="334"/>
      <c r="B635" s="196" t="s">
        <v>61</v>
      </c>
      <c r="C635" s="34">
        <v>96</v>
      </c>
    </row>
    <row r="636" spans="1:3" x14ac:dyDescent="0.25">
      <c r="A636" s="334"/>
      <c r="B636" s="196" t="s">
        <v>62</v>
      </c>
      <c r="C636" s="34">
        <v>19</v>
      </c>
    </row>
    <row r="637" spans="1:3" ht="30" x14ac:dyDescent="0.25">
      <c r="A637" s="334"/>
      <c r="B637" s="196" t="s">
        <v>63</v>
      </c>
      <c r="C637" s="34">
        <v>5</v>
      </c>
    </row>
    <row r="638" spans="1:3" x14ac:dyDescent="0.25">
      <c r="A638" s="334"/>
      <c r="B638" s="196" t="s">
        <v>64</v>
      </c>
      <c r="C638" s="34">
        <v>3</v>
      </c>
    </row>
    <row r="639" spans="1:3" ht="30" x14ac:dyDescent="0.25">
      <c r="A639" s="334"/>
      <c r="B639" s="196" t="s">
        <v>65</v>
      </c>
      <c r="C639" s="34">
        <f>10+14+7+24+7+17+23+15+28+59+12+16+31+5+11+4+17+29+6+14+7+22+16+12+16+19+19+15+9+5+11</f>
        <v>500</v>
      </c>
    </row>
    <row r="640" spans="1:3" ht="15.75" thickBot="1" x14ac:dyDescent="0.3">
      <c r="A640" s="335" t="s">
        <v>299</v>
      </c>
      <c r="B640" s="336"/>
      <c r="C640" s="34">
        <f>SUM(C632:C639)</f>
        <v>656</v>
      </c>
    </row>
    <row r="641" spans="1:3" x14ac:dyDescent="0.25">
      <c r="A641" s="193" t="s">
        <v>314</v>
      </c>
      <c r="B641" s="194" t="s">
        <v>318</v>
      </c>
      <c r="C641" s="195" t="s">
        <v>299</v>
      </c>
    </row>
    <row r="642" spans="1:3" ht="30" x14ac:dyDescent="0.25">
      <c r="A642" s="334" t="s">
        <v>295</v>
      </c>
      <c r="B642" s="196" t="s">
        <v>10</v>
      </c>
      <c r="C642" s="199">
        <f>SUM(3+3+7+9+28+13)</f>
        <v>63</v>
      </c>
    </row>
    <row r="643" spans="1:3" ht="30" x14ac:dyDescent="0.25">
      <c r="A643" s="334"/>
      <c r="B643" s="196" t="s">
        <v>59</v>
      </c>
      <c r="C643" s="199">
        <f>SUM(5+8)</f>
        <v>13</v>
      </c>
    </row>
    <row r="644" spans="1:3" x14ac:dyDescent="0.25">
      <c r="A644" s="334"/>
      <c r="B644" s="196" t="s">
        <v>60</v>
      </c>
      <c r="C644" s="199">
        <v>8</v>
      </c>
    </row>
    <row r="645" spans="1:3" x14ac:dyDescent="0.25">
      <c r="A645" s="334"/>
      <c r="B645" s="196" t="s">
        <v>61</v>
      </c>
      <c r="C645" s="205">
        <f>SUM(20+14+43+46+26)</f>
        <v>149</v>
      </c>
    </row>
    <row r="646" spans="1:3" x14ac:dyDescent="0.25">
      <c r="A646" s="334"/>
      <c r="B646" s="196" t="s">
        <v>62</v>
      </c>
      <c r="C646" s="199">
        <f>SUM(10+22+8+24+9)</f>
        <v>73</v>
      </c>
    </row>
    <row r="647" spans="1:3" ht="30" x14ac:dyDescent="0.25">
      <c r="A647" s="334"/>
      <c r="B647" s="196" t="s">
        <v>63</v>
      </c>
      <c r="C647" s="199">
        <f>SUM(11+29+19+8)</f>
        <v>67</v>
      </c>
    </row>
    <row r="648" spans="1:3" x14ac:dyDescent="0.25">
      <c r="A648" s="334"/>
      <c r="B648" s="196" t="s">
        <v>64</v>
      </c>
      <c r="C648" s="199">
        <f>SUM(3+2+1+3+2)</f>
        <v>11</v>
      </c>
    </row>
    <row r="649" spans="1:3" ht="30" x14ac:dyDescent="0.25">
      <c r="A649" s="334"/>
      <c r="B649" s="196" t="s">
        <v>65</v>
      </c>
      <c r="C649" s="199">
        <f>SUM(39+25+24+29+21+22+19+17+31+38+25+16+25+36+31+33+41)</f>
        <v>472</v>
      </c>
    </row>
    <row r="650" spans="1:3" ht="15.75" thickBot="1" x14ac:dyDescent="0.3">
      <c r="A650" s="335" t="s">
        <v>299</v>
      </c>
      <c r="B650" s="336"/>
      <c r="C650" s="202">
        <f>SUM(C642:C649)</f>
        <v>856</v>
      </c>
    </row>
    <row r="651" spans="1:3" x14ac:dyDescent="0.25">
      <c r="A651" s="193" t="s">
        <v>314</v>
      </c>
      <c r="B651" s="194" t="s">
        <v>318</v>
      </c>
      <c r="C651" s="195" t="s">
        <v>299</v>
      </c>
    </row>
    <row r="652" spans="1:3" ht="30" x14ac:dyDescent="0.25">
      <c r="A652" s="334" t="s">
        <v>296</v>
      </c>
      <c r="B652" s="196" t="s">
        <v>10</v>
      </c>
      <c r="C652" s="34">
        <f>SUM(39+14)</f>
        <v>53</v>
      </c>
    </row>
    <row r="653" spans="1:3" ht="30" x14ac:dyDescent="0.25">
      <c r="A653" s="334"/>
      <c r="B653" s="196" t="s">
        <v>59</v>
      </c>
      <c r="C653" s="34">
        <f>SUM(15+4+1)</f>
        <v>20</v>
      </c>
    </row>
    <row r="654" spans="1:3" x14ac:dyDescent="0.25">
      <c r="A654" s="334"/>
      <c r="B654" s="196" t="s">
        <v>60</v>
      </c>
      <c r="C654" s="34">
        <f>SUM(27+5)</f>
        <v>32</v>
      </c>
    </row>
    <row r="655" spans="1:3" x14ac:dyDescent="0.25">
      <c r="A655" s="334"/>
      <c r="B655" s="196" t="s">
        <v>61</v>
      </c>
      <c r="C655" s="34">
        <f>SUM(24+42+27+13)</f>
        <v>106</v>
      </c>
    </row>
    <row r="656" spans="1:3" x14ac:dyDescent="0.25">
      <c r="A656" s="334"/>
      <c r="B656" s="196" t="s">
        <v>62</v>
      </c>
      <c r="C656" s="34">
        <f>SUM(18+7+6)</f>
        <v>31</v>
      </c>
    </row>
    <row r="657" spans="1:3" ht="30" x14ac:dyDescent="0.25">
      <c r="A657" s="334"/>
      <c r="B657" s="196" t="s">
        <v>63</v>
      </c>
      <c r="C657" s="34">
        <f>SUM(9+25+11+17+3)</f>
        <v>65</v>
      </c>
    </row>
    <row r="658" spans="1:3" x14ac:dyDescent="0.25">
      <c r="A658" s="334"/>
      <c r="B658" s="196" t="s">
        <v>64</v>
      </c>
      <c r="C658" s="34">
        <v>10</v>
      </c>
    </row>
    <row r="659" spans="1:3" ht="30" x14ac:dyDescent="0.25">
      <c r="A659" s="334"/>
      <c r="B659" s="196" t="s">
        <v>65</v>
      </c>
      <c r="C659" s="34">
        <f>SUM(99+10+11+41+58+29)</f>
        <v>248</v>
      </c>
    </row>
    <row r="660" spans="1:3" ht="15.75" thickBot="1" x14ac:dyDescent="0.3">
      <c r="A660" s="335" t="s">
        <v>299</v>
      </c>
      <c r="B660" s="336"/>
      <c r="C660" s="34">
        <f>SUM(C652:C659)</f>
        <v>565</v>
      </c>
    </row>
    <row r="661" spans="1:3" x14ac:dyDescent="0.25">
      <c r="A661" s="193" t="s">
        <v>314</v>
      </c>
      <c r="B661" s="194" t="s">
        <v>318</v>
      </c>
      <c r="C661" s="195" t="s">
        <v>299</v>
      </c>
    </row>
    <row r="662" spans="1:3" ht="30" x14ac:dyDescent="0.25">
      <c r="A662" s="334" t="s">
        <v>297</v>
      </c>
      <c r="B662" s="196" t="s">
        <v>10</v>
      </c>
      <c r="C662" s="34">
        <f>1</f>
        <v>1</v>
      </c>
    </row>
    <row r="663" spans="1:3" ht="30" x14ac:dyDescent="0.25">
      <c r="A663" s="334"/>
      <c r="B663" s="196" t="s">
        <v>59</v>
      </c>
      <c r="C663" s="34">
        <f>8</f>
        <v>8</v>
      </c>
    </row>
    <row r="664" spans="1:3" x14ac:dyDescent="0.25">
      <c r="A664" s="334"/>
      <c r="B664" s="196" t="s">
        <v>60</v>
      </c>
      <c r="C664" s="34">
        <f>6</f>
        <v>6</v>
      </c>
    </row>
    <row r="665" spans="1:3" x14ac:dyDescent="0.25">
      <c r="A665" s="334"/>
      <c r="B665" s="196" t="s">
        <v>61</v>
      </c>
      <c r="C665" s="34">
        <f>14</f>
        <v>14</v>
      </c>
    </row>
    <row r="666" spans="1:3" x14ac:dyDescent="0.25">
      <c r="A666" s="334"/>
      <c r="B666" s="196" t="s">
        <v>62</v>
      </c>
      <c r="C666" s="34">
        <v>0</v>
      </c>
    </row>
    <row r="667" spans="1:3" ht="30" x14ac:dyDescent="0.25">
      <c r="A667" s="334"/>
      <c r="B667" s="196" t="s">
        <v>63</v>
      </c>
      <c r="C667" s="34">
        <f>SUM(11+21+15+12)</f>
        <v>59</v>
      </c>
    </row>
    <row r="668" spans="1:3" x14ac:dyDescent="0.25">
      <c r="A668" s="334"/>
      <c r="B668" s="196" t="s">
        <v>64</v>
      </c>
      <c r="C668" s="34">
        <f>17</f>
        <v>17</v>
      </c>
    </row>
    <row r="669" spans="1:3" ht="30" x14ac:dyDescent="0.25">
      <c r="A669" s="334"/>
      <c r="B669" s="196" t="s">
        <v>65</v>
      </c>
      <c r="C669" s="34">
        <v>2</v>
      </c>
    </row>
    <row r="670" spans="1:3" ht="15.75" thickBot="1" x14ac:dyDescent="0.3">
      <c r="A670" s="335" t="s">
        <v>299</v>
      </c>
      <c r="B670" s="336"/>
      <c r="C670" s="34">
        <f>SUM(C662:C669)</f>
        <v>107</v>
      </c>
    </row>
    <row r="671" spans="1:3" x14ac:dyDescent="0.25">
      <c r="A671" s="193" t="s">
        <v>314</v>
      </c>
      <c r="B671" s="194" t="s">
        <v>318</v>
      </c>
      <c r="C671" s="195" t="s">
        <v>299</v>
      </c>
    </row>
    <row r="672" spans="1:3" ht="30" x14ac:dyDescent="0.25">
      <c r="A672" s="334" t="s">
        <v>298</v>
      </c>
      <c r="B672" s="196" t="s">
        <v>10</v>
      </c>
      <c r="C672" s="34">
        <v>0</v>
      </c>
    </row>
    <row r="673" spans="1:3" ht="30" x14ac:dyDescent="0.25">
      <c r="A673" s="334"/>
      <c r="B673" s="196" t="s">
        <v>59</v>
      </c>
      <c r="C673" s="34">
        <v>0</v>
      </c>
    </row>
    <row r="674" spans="1:3" x14ac:dyDescent="0.25">
      <c r="A674" s="334"/>
      <c r="B674" s="196" t="s">
        <v>60</v>
      </c>
      <c r="C674" s="34">
        <v>0</v>
      </c>
    </row>
    <row r="675" spans="1:3" x14ac:dyDescent="0.25">
      <c r="A675" s="334"/>
      <c r="B675" s="196" t="s">
        <v>61</v>
      </c>
      <c r="C675" s="34">
        <v>0</v>
      </c>
    </row>
    <row r="676" spans="1:3" x14ac:dyDescent="0.25">
      <c r="A676" s="334"/>
      <c r="B676" s="196" t="s">
        <v>62</v>
      </c>
      <c r="C676" s="34">
        <v>0</v>
      </c>
    </row>
    <row r="677" spans="1:3" ht="30" x14ac:dyDescent="0.25">
      <c r="A677" s="334"/>
      <c r="B677" s="196" t="s">
        <v>63</v>
      </c>
      <c r="C677" s="34">
        <v>0</v>
      </c>
    </row>
    <row r="678" spans="1:3" x14ac:dyDescent="0.25">
      <c r="A678" s="334"/>
      <c r="B678" s="196" t="s">
        <v>64</v>
      </c>
      <c r="C678" s="34">
        <v>0</v>
      </c>
    </row>
    <row r="679" spans="1:3" ht="30" x14ac:dyDescent="0.25">
      <c r="A679" s="334"/>
      <c r="B679" s="196" t="s">
        <v>65</v>
      </c>
      <c r="C679" s="34">
        <v>0</v>
      </c>
    </row>
    <row r="680" spans="1:3" ht="15.75" thickBot="1" x14ac:dyDescent="0.3">
      <c r="A680" s="335" t="s">
        <v>299</v>
      </c>
      <c r="B680" s="336"/>
      <c r="C680" s="34">
        <f>SUM(C672:C679)</f>
        <v>0</v>
      </c>
    </row>
  </sheetData>
  <mergeCells count="138">
    <mergeCell ref="A2:A9"/>
    <mergeCell ref="G2:G3"/>
    <mergeCell ref="H2:H3"/>
    <mergeCell ref="A10:B10"/>
    <mergeCell ref="A12:A19"/>
    <mergeCell ref="A20:B20"/>
    <mergeCell ref="A52:A59"/>
    <mergeCell ref="A60:B60"/>
    <mergeCell ref="A62:A69"/>
    <mergeCell ref="A70:B70"/>
    <mergeCell ref="A72:A79"/>
    <mergeCell ref="A80:B80"/>
    <mergeCell ref="A22:A29"/>
    <mergeCell ref="A30:B30"/>
    <mergeCell ref="A32:A39"/>
    <mergeCell ref="A40:B40"/>
    <mergeCell ref="A42:A49"/>
    <mergeCell ref="A50:B50"/>
    <mergeCell ref="A112:A119"/>
    <mergeCell ref="A120:B120"/>
    <mergeCell ref="A122:A129"/>
    <mergeCell ref="A130:B130"/>
    <mergeCell ref="A132:A139"/>
    <mergeCell ref="A140:B140"/>
    <mergeCell ref="A82:A89"/>
    <mergeCell ref="A90:B90"/>
    <mergeCell ref="A92:A99"/>
    <mergeCell ref="A100:B100"/>
    <mergeCell ref="A102:A109"/>
    <mergeCell ref="A110:B110"/>
    <mergeCell ref="A172:A179"/>
    <mergeCell ref="A180:B180"/>
    <mergeCell ref="A182:A189"/>
    <mergeCell ref="A190:B190"/>
    <mergeCell ref="A192:A199"/>
    <mergeCell ref="A200:B200"/>
    <mergeCell ref="A142:A149"/>
    <mergeCell ref="A150:B150"/>
    <mergeCell ref="A152:A159"/>
    <mergeCell ref="A160:B160"/>
    <mergeCell ref="A162:A169"/>
    <mergeCell ref="A170:B170"/>
    <mergeCell ref="A232:A239"/>
    <mergeCell ref="A240:B240"/>
    <mergeCell ref="A242:A249"/>
    <mergeCell ref="A250:B250"/>
    <mergeCell ref="A252:A259"/>
    <mergeCell ref="A260:B260"/>
    <mergeCell ref="A202:A209"/>
    <mergeCell ref="A210:B210"/>
    <mergeCell ref="A212:A219"/>
    <mergeCell ref="A220:B220"/>
    <mergeCell ref="A222:A229"/>
    <mergeCell ref="A230:B230"/>
    <mergeCell ref="A292:A299"/>
    <mergeCell ref="A300:B300"/>
    <mergeCell ref="A302:A309"/>
    <mergeCell ref="A310:B310"/>
    <mergeCell ref="A312:A319"/>
    <mergeCell ref="A320:B320"/>
    <mergeCell ref="A262:A269"/>
    <mergeCell ref="A270:B270"/>
    <mergeCell ref="A272:A279"/>
    <mergeCell ref="A280:B280"/>
    <mergeCell ref="A282:A289"/>
    <mergeCell ref="A290:B290"/>
    <mergeCell ref="A352:A359"/>
    <mergeCell ref="A360:B360"/>
    <mergeCell ref="A362:A369"/>
    <mergeCell ref="A370:B370"/>
    <mergeCell ref="A372:A379"/>
    <mergeCell ref="A380:B380"/>
    <mergeCell ref="A322:A329"/>
    <mergeCell ref="A330:B330"/>
    <mergeCell ref="A332:A339"/>
    <mergeCell ref="A340:B340"/>
    <mergeCell ref="A342:A349"/>
    <mergeCell ref="A350:B350"/>
    <mergeCell ref="A412:A419"/>
    <mergeCell ref="A420:B420"/>
    <mergeCell ref="A422:A429"/>
    <mergeCell ref="A430:B430"/>
    <mergeCell ref="A432:A439"/>
    <mergeCell ref="A440:B440"/>
    <mergeCell ref="A382:A389"/>
    <mergeCell ref="A390:B390"/>
    <mergeCell ref="A392:A399"/>
    <mergeCell ref="A400:B400"/>
    <mergeCell ref="A402:A409"/>
    <mergeCell ref="A410:B410"/>
    <mergeCell ref="A472:A479"/>
    <mergeCell ref="A480:B480"/>
    <mergeCell ref="A482:A489"/>
    <mergeCell ref="A490:B490"/>
    <mergeCell ref="A492:A499"/>
    <mergeCell ref="A500:B500"/>
    <mergeCell ref="A442:A449"/>
    <mergeCell ref="A450:B450"/>
    <mergeCell ref="A452:A459"/>
    <mergeCell ref="A460:B460"/>
    <mergeCell ref="A462:A469"/>
    <mergeCell ref="A470:B470"/>
    <mergeCell ref="A532:A539"/>
    <mergeCell ref="A540:B540"/>
    <mergeCell ref="A542:A549"/>
    <mergeCell ref="A550:B550"/>
    <mergeCell ref="A552:A559"/>
    <mergeCell ref="A560:B560"/>
    <mergeCell ref="A502:A509"/>
    <mergeCell ref="A510:B510"/>
    <mergeCell ref="A512:A519"/>
    <mergeCell ref="A520:B520"/>
    <mergeCell ref="A522:A529"/>
    <mergeCell ref="A530:B530"/>
    <mergeCell ref="A592:A599"/>
    <mergeCell ref="A600:B600"/>
    <mergeCell ref="A602:A609"/>
    <mergeCell ref="A610:B610"/>
    <mergeCell ref="A612:A619"/>
    <mergeCell ref="A620:B620"/>
    <mergeCell ref="A562:A569"/>
    <mergeCell ref="A570:B570"/>
    <mergeCell ref="A572:A579"/>
    <mergeCell ref="A580:B580"/>
    <mergeCell ref="A582:A589"/>
    <mergeCell ref="A590:B590"/>
    <mergeCell ref="A652:A659"/>
    <mergeCell ref="A660:B660"/>
    <mergeCell ref="A662:A669"/>
    <mergeCell ref="A670:B670"/>
    <mergeCell ref="A672:A679"/>
    <mergeCell ref="A680:B680"/>
    <mergeCell ref="A622:A629"/>
    <mergeCell ref="A630:B630"/>
    <mergeCell ref="A632:A639"/>
    <mergeCell ref="A640:B640"/>
    <mergeCell ref="A642:A649"/>
    <mergeCell ref="A650:B6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ESTADISTICA 2017 I</vt:lpstr>
      <vt:lpstr>RESUMEN AREA CULTURA 2017 I </vt:lpstr>
      <vt:lpstr>RESUMEN AREA DEPORTE 2017 I</vt:lpstr>
      <vt:lpstr>RESUMEN AREA DE SALUD 2017 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Martinez Garcia</dc:creator>
  <cp:lastModifiedBy>Amalia Martinez Garcia</cp:lastModifiedBy>
  <dcterms:created xsi:type="dcterms:W3CDTF">2017-10-10T13:20:47Z</dcterms:created>
  <dcterms:modified xsi:type="dcterms:W3CDTF">2017-10-10T13:29:44Z</dcterms:modified>
</cp:coreProperties>
</file>